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U29" i="2" l="1"/>
  <c r="U28" i="2"/>
  <c r="T18" i="2" l="1"/>
  <c r="S18" i="2"/>
  <c r="R18" i="2"/>
  <c r="Q18" i="2"/>
  <c r="P18" i="2"/>
  <c r="O18" i="2"/>
  <c r="T45" i="2"/>
  <c r="S45" i="2"/>
  <c r="R45" i="2"/>
  <c r="Q45" i="2"/>
  <c r="P45" i="2"/>
  <c r="O45" i="2"/>
  <c r="N45" i="2"/>
  <c r="U45" i="2" s="1"/>
  <c r="T40" i="2"/>
  <c r="S40" i="2"/>
  <c r="U40" i="2" s="1"/>
  <c r="R40" i="2"/>
  <c r="Q40" i="2"/>
  <c r="P40" i="2"/>
  <c r="O40" i="2"/>
  <c r="N40" i="2"/>
  <c r="T38" i="2"/>
  <c r="S38" i="2"/>
  <c r="R38" i="2"/>
  <c r="Q38" i="2"/>
  <c r="P38" i="2"/>
  <c r="O38" i="2"/>
  <c r="N38" i="2"/>
  <c r="T36" i="2"/>
  <c r="S36" i="2"/>
  <c r="R36" i="2"/>
  <c r="Q36" i="2"/>
  <c r="P36" i="2"/>
  <c r="O36" i="2"/>
  <c r="N36" i="2"/>
  <c r="U36" i="2" s="1"/>
  <c r="U46" i="2"/>
  <c r="U44" i="2"/>
  <c r="U43" i="2"/>
  <c r="U42" i="2"/>
  <c r="U41" i="2"/>
  <c r="U39" i="2"/>
  <c r="U38" i="2"/>
  <c r="U37" i="2"/>
  <c r="U35" i="2"/>
  <c r="U34" i="2"/>
  <c r="U33" i="2"/>
  <c r="U32" i="2"/>
  <c r="U27" i="2"/>
  <c r="T28" i="2"/>
  <c r="S28" i="2"/>
  <c r="R28" i="2"/>
  <c r="Q28" i="2"/>
  <c r="P28" i="2"/>
  <c r="O28" i="2"/>
  <c r="N28" i="2"/>
  <c r="T26" i="2"/>
  <c r="S26" i="2"/>
  <c r="R26" i="2"/>
  <c r="Q26" i="2"/>
  <c r="P26" i="2"/>
  <c r="O26" i="2"/>
  <c r="N26" i="2"/>
  <c r="T24" i="2"/>
  <c r="S24" i="2"/>
  <c r="R24" i="2"/>
  <c r="Q24" i="2"/>
  <c r="P24" i="2"/>
  <c r="O24" i="2"/>
  <c r="N24" i="2"/>
  <c r="N18" i="2" l="1"/>
  <c r="U18" i="2" s="1"/>
  <c r="N30" i="2"/>
  <c r="S33" i="2"/>
  <c r="R33" i="2"/>
  <c r="R47" i="2" s="1"/>
  <c r="Q33" i="2"/>
  <c r="Q47" i="2" s="1"/>
  <c r="P33" i="2"/>
  <c r="P47" i="2" s="1"/>
  <c r="O33" i="2"/>
  <c r="T33" i="2"/>
  <c r="N33" i="2"/>
  <c r="O30" i="2"/>
  <c r="N47" i="2" l="1"/>
  <c r="O47" i="2"/>
  <c r="U20" i="2" l="1"/>
  <c r="V20" i="2" l="1"/>
  <c r="R31" i="2" l="1"/>
  <c r="Q31" i="2"/>
  <c r="P31" i="2"/>
  <c r="R32" i="2"/>
  <c r="Q32" i="2"/>
  <c r="P32" i="2"/>
  <c r="R21" i="2" l="1"/>
  <c r="Q21" i="2"/>
  <c r="P21" i="2"/>
  <c r="V43" i="2" l="1"/>
  <c r="R23" i="2"/>
  <c r="Q23" i="2"/>
  <c r="P23" i="2"/>
  <c r="S41" i="2"/>
  <c r="S30" i="2" l="1"/>
  <c r="S47" i="2" s="1"/>
  <c r="T30" i="2"/>
  <c r="T47" i="2" s="1"/>
  <c r="U21" i="2"/>
  <c r="U19" i="2" l="1"/>
  <c r="N41" i="2"/>
  <c r="U22" i="2" l="1"/>
  <c r="U24" i="2" l="1"/>
  <c r="V30" i="2" l="1"/>
  <c r="U31" i="2"/>
  <c r="V31" i="2" l="1"/>
  <c r="V28" i="2"/>
  <c r="U30" i="2"/>
  <c r="V18" i="2" l="1"/>
  <c r="V47" i="2" l="1"/>
  <c r="U47" i="2"/>
  <c r="U26" i="2" l="1"/>
  <c r="U23" i="2" l="1"/>
</calcChain>
</file>

<file path=xl/sharedStrings.xml><?xml version="1.0" encoding="utf-8"?>
<sst xmlns="http://schemas.openxmlformats.org/spreadsheetml/2006/main" count="52" uniqueCount="43">
  <si>
    <t>ИТОГО</t>
  </si>
  <si>
    <t>0000000000000000000000000000000000000000000000000000000000000000000000000000000000000000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</si>
  <si>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</si>
  <si>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</si>
  <si>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</si>
  <si>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 И СПОРТ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</si>
  <si>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</si>
  <si>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</si>
  <si>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</si>
  <si>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</si>
  <si>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</si>
  <si>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</si>
  <si>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</si>
  <si>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</si>
  <si>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</si>
  <si>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</si>
  <si>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</si>
  <si>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</si>
  <si>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Всего</t>
  </si>
  <si>
    <t>под-раздел</t>
  </si>
  <si>
    <t>раз-дел</t>
  </si>
  <si>
    <t>Наименование показателя</t>
  </si>
  <si>
    <t>Коды классификации расходов бюджета</t>
  </si>
  <si>
    <t>тыс. рублей</t>
  </si>
  <si>
    <t>НАЦИОНАЛЬНАЯ ЭКОНОМИКА</t>
  </si>
  <si>
    <t>СОЦИАЛЬНАЯ ПОЛИТИКА</t>
  </si>
  <si>
    <t>Резервные фонды</t>
  </si>
  <si>
    <t>Функционирование  высшего должностного лица субъекта Российской Федерации и муниципального образование</t>
  </si>
  <si>
    <t>Профессиональная подготовка, переподготовка и повышение квалификации</t>
  </si>
  <si>
    <t>Процент исполнения</t>
  </si>
  <si>
    <t>в том числе средства вышестоящих бюджетов</t>
  </si>
  <si>
    <t>Обеспечение проведения выборов и референдумов</t>
  </si>
  <si>
    <t>Другие вопросы в области жилищно-коммунального зозяйства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</si>
  <si>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</si>
  <si>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характера,пожарной безопасности</t>
  </si>
  <si>
    <t>Дорожное хозяйство (дорожные фонды)</t>
  </si>
  <si>
    <t>Другие вопросы в области культуры, кинематографии</t>
  </si>
  <si>
    <t>Пенсионное обеспечение</t>
  </si>
  <si>
    <t>Физическая культура</t>
  </si>
  <si>
    <t>Обслуживание государственного (муниципального) внутреннего долга</t>
  </si>
  <si>
    <t xml:space="preserve"> Расходы бюджета Советского внутригородского района городского округа Самара Самарской области по разделам, подразделам классификации расходов бюджетов Советского внутригородского района городского округа Самара Самарской области за 2023 год</t>
  </si>
  <si>
    <t>Утверждено на 2023 год с учетом изменений</t>
  </si>
  <si>
    <t>Исполнено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</si>
</sst>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;[Red]\-#,##0.0"/>
    <numFmt numFmtId="166" formatCode="000"/>
    <numFmt numFmtId="167" formatCode="00"/>
    <numFmt numFmtId="168" formatCode="000\.00\.00"/>
    <numFmt numFmtId="169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3" fillId="0" borderId="1" xfId="1" applyFont="1" applyFill="1" applyBorder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0" fontId="3" fillId="0" borderId="3" xfId="1" applyFont="1" applyFill="1" applyBorder="1" applyAlignment="1" applyProtection="1">
      <protection hidden="1"/>
    </xf>
    <xf numFmtId="0" fontId="3" fillId="0" borderId="4" xfId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Fill="1" applyBorder="1" applyAlignment="1" applyProtection="1">
      <alignment horizontal="center" vertical="center" wrapText="1"/>
      <protection hidden="1"/>
    </xf>
    <xf numFmtId="0" fontId="3" fillId="0" borderId="7" xfId="1" applyFont="1" applyFill="1" applyBorder="1" applyAlignment="1" applyProtection="1">
      <alignment horizontal="center" vertical="center" wrapText="1"/>
      <protection hidden="1"/>
    </xf>
    <xf numFmtId="166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Protection="1">
      <protection hidden="1"/>
    </xf>
    <xf numFmtId="0" fontId="10" fillId="0" borderId="0" xfId="1" applyFont="1" applyFill="1" applyProtection="1"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168" fontId="9" fillId="0" borderId="3" xfId="1" applyNumberFormat="1" applyFont="1" applyFill="1" applyBorder="1" applyAlignment="1" applyProtection="1">
      <alignment horizontal="left" vertical="top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9" fillId="0" borderId="8" xfId="1" applyFont="1" applyFill="1" applyBorder="1" applyProtection="1"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1" xfId="1" applyFont="1" applyFill="1" applyBorder="1" applyAlignment="1" applyProtection="1"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3" xfId="1" applyNumberFormat="1" applyFont="1" applyFill="1" applyBorder="1" applyAlignment="1" applyProtection="1">
      <alignment horizontal="center" wrapText="1"/>
      <protection hidden="1"/>
    </xf>
    <xf numFmtId="164" fontId="10" fillId="0" borderId="3" xfId="1" applyNumberFormat="1" applyFont="1" applyFill="1" applyBorder="1" applyAlignment="1" applyProtection="1">
      <alignment horizontal="center" wrapText="1"/>
      <protection hidden="1"/>
    </xf>
    <xf numFmtId="164" fontId="10" fillId="0" borderId="4" xfId="1" applyNumberFormat="1" applyFont="1" applyFill="1" applyBorder="1" applyAlignment="1" applyProtection="1">
      <alignment horizontal="center" wrapText="1"/>
      <protection hidden="1"/>
    </xf>
    <xf numFmtId="2" fontId="9" fillId="0" borderId="0" xfId="1" applyNumberFormat="1" applyFont="1" applyFill="1" applyAlignment="1" applyProtection="1">
      <alignment horizontal="center" wrapText="1"/>
      <protection hidden="1"/>
    </xf>
    <xf numFmtId="164" fontId="10" fillId="0" borderId="0" xfId="1" applyNumberFormat="1" applyFont="1" applyFill="1" applyAlignment="1" applyProtection="1">
      <alignment horizontal="center" wrapText="1"/>
      <protection hidden="1"/>
    </xf>
    <xf numFmtId="164" fontId="9" fillId="0" borderId="1" xfId="1" applyNumberFormat="1" applyFont="1" applyFill="1" applyBorder="1" applyAlignment="1" applyProtection="1">
      <alignment horizont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169" fontId="10" fillId="0" borderId="1" xfId="1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wrapText="1"/>
      <protection hidden="1"/>
    </xf>
    <xf numFmtId="165" fontId="10" fillId="0" borderId="3" xfId="1" applyNumberFormat="1" applyFont="1" applyFill="1" applyBorder="1" applyAlignment="1" applyProtection="1">
      <alignment horizont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horizontal="center" wrapText="1"/>
      <protection hidden="1"/>
    </xf>
    <xf numFmtId="165" fontId="9" fillId="0" borderId="3" xfId="1" applyNumberFormat="1" applyFont="1" applyFill="1" applyBorder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0" fontId="10" fillId="0" borderId="1" xfId="1" applyFont="1" applyFill="1" applyBorder="1" applyProtection="1">
      <protection hidden="1"/>
    </xf>
    <xf numFmtId="0" fontId="10" fillId="0" borderId="1" xfId="1" applyFont="1" applyFill="1" applyBorder="1"/>
    <xf numFmtId="0" fontId="1" fillId="0" borderId="5" xfId="1" applyFill="1" applyBorder="1" applyProtection="1">
      <protection hidden="1"/>
    </xf>
    <xf numFmtId="169" fontId="9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 applyProtection="1">
      <alignment horizontal="center"/>
      <protection hidden="1"/>
    </xf>
    <xf numFmtId="169" fontId="10" fillId="0" borderId="1" xfId="1" applyNumberFormat="1" applyFont="1" applyFill="1" applyBorder="1" applyAlignment="1" applyProtection="1">
      <alignment horizontal="center"/>
      <protection hidden="1"/>
    </xf>
    <xf numFmtId="0" fontId="10" fillId="0" borderId="1" xfId="1" applyFont="1" applyFill="1" applyBorder="1" applyAlignment="1">
      <alignment horizontal="center"/>
    </xf>
    <xf numFmtId="0" fontId="11" fillId="0" borderId="0" xfId="1" applyFont="1" applyFill="1" applyProtection="1">
      <protection hidden="1"/>
    </xf>
    <xf numFmtId="0" fontId="11" fillId="0" borderId="0" xfId="1" applyNumberFormat="1" applyFont="1" applyFill="1" applyAlignment="1" applyProtection="1">
      <protection hidden="1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wrapText="1"/>
      <protection hidden="1"/>
    </xf>
    <xf numFmtId="165" fontId="10" fillId="0" borderId="3" xfId="1" applyNumberFormat="1" applyFont="1" applyFill="1" applyBorder="1" applyAlignment="1" applyProtection="1">
      <alignment horizont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wrapText="1"/>
      <protection hidden="1"/>
    </xf>
    <xf numFmtId="165" fontId="10" fillId="0" borderId="3" xfId="1" applyNumberFormat="1" applyFont="1" applyFill="1" applyBorder="1" applyAlignment="1" applyProtection="1">
      <alignment horizont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horizontal="center" vertical="top" wrapText="1"/>
      <protection hidden="1"/>
    </xf>
    <xf numFmtId="169" fontId="9" fillId="0" borderId="1" xfId="1" applyNumberFormat="1" applyFont="1" applyFill="1" applyBorder="1" applyAlignment="1">
      <alignment horizontal="center" vertical="top"/>
    </xf>
    <xf numFmtId="0" fontId="9" fillId="0" borderId="1" xfId="1" applyFont="1" applyFill="1" applyBorder="1" applyAlignment="1" applyProtection="1">
      <alignment vertical="center"/>
      <protection hidden="1"/>
    </xf>
    <xf numFmtId="0" fontId="9" fillId="0" borderId="0" xfId="1" applyFont="1" applyFill="1" applyAlignment="1" applyProtection="1">
      <alignment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1" xfId="1" applyNumberFormat="1" applyFont="1" applyFill="1" applyBorder="1" applyAlignment="1">
      <alignment horizontal="center" vertical="center"/>
    </xf>
    <xf numFmtId="167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Fill="1" applyBorder="1" applyAlignment="1" applyProtection="1">
      <alignment vertical="center" wrapText="1"/>
      <protection hidden="1"/>
    </xf>
    <xf numFmtId="0" fontId="10" fillId="0" borderId="0" xfId="1" applyFont="1" applyFill="1" applyAlignment="1" applyProtection="1">
      <alignment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1" applyNumberFormat="1" applyFont="1" applyFill="1" applyAlignment="1" applyProtection="1">
      <alignment horizontal="center" vertical="center" wrapText="1"/>
      <protection hidden="1"/>
    </xf>
    <xf numFmtId="164" fontId="10" fillId="0" borderId="0" xfId="1" applyNumberFormat="1" applyFont="1" applyFill="1" applyAlignment="1" applyProtection="1">
      <alignment horizontal="center" vertical="center" wrapText="1"/>
      <protection hidden="1"/>
    </xf>
    <xf numFmtId="169" fontId="10" fillId="0" borderId="1" xfId="1" applyNumberFormat="1" applyFont="1" applyFill="1" applyBorder="1" applyAlignment="1" applyProtection="1">
      <alignment horizontal="center" vertical="center"/>
      <protection hidden="1"/>
    </xf>
    <xf numFmtId="169" fontId="10" fillId="0" borderId="1" xfId="1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horizontal="center" vertical="top" wrapText="1"/>
      <protection hidden="1"/>
    </xf>
    <xf numFmtId="165" fontId="9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" applyFont="1" applyAlignment="1">
      <alignment horizontal="right"/>
    </xf>
    <xf numFmtId="167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10" fillId="0" borderId="3" xfId="1" applyNumberFormat="1" applyFont="1" applyFill="1" applyBorder="1" applyAlignment="1" applyProtection="1">
      <alignment horizontal="center" wrapText="1"/>
      <protection hidden="1"/>
    </xf>
    <xf numFmtId="165" fontId="10" fillId="0" borderId="8" xfId="1" applyNumberFormat="1" applyFont="1" applyFill="1" applyBorder="1" applyAlignment="1" applyProtection="1">
      <alignment horizontal="center" wrapText="1"/>
      <protection hidden="1"/>
    </xf>
    <xf numFmtId="165" fontId="10" fillId="0" borderId="2" xfId="1" applyNumberFormat="1" applyFont="1" applyFill="1" applyBorder="1" applyAlignment="1" applyProtection="1">
      <alignment horizontal="center" wrapText="1"/>
      <protection hidden="1"/>
    </xf>
    <xf numFmtId="165" fontId="9" fillId="0" borderId="1" xfId="1" applyNumberFormat="1" applyFont="1" applyFill="1" applyBorder="1" applyAlignment="1" applyProtection="1">
      <alignment horizontal="center" wrapText="1"/>
      <protection hidden="1"/>
    </xf>
    <xf numFmtId="165" fontId="9" fillId="0" borderId="3" xfId="1" applyNumberFormat="1" applyFont="1" applyFill="1" applyBorder="1" applyAlignment="1" applyProtection="1">
      <alignment horizontal="center" wrapText="1"/>
      <protection hidden="1"/>
    </xf>
    <xf numFmtId="165" fontId="10" fillId="0" borderId="1" xfId="1" applyNumberFormat="1" applyFont="1" applyFill="1" applyBorder="1" applyAlignment="1" applyProtection="1">
      <alignment horizontal="center" wrapText="1"/>
      <protection hidden="1"/>
    </xf>
    <xf numFmtId="0" fontId="10" fillId="0" borderId="3" xfId="1" applyFont="1" applyFill="1" applyBorder="1" applyAlignment="1" applyProtection="1">
      <alignment horizontal="center" vertical="top" wrapText="1"/>
      <protection hidden="1"/>
    </xf>
    <xf numFmtId="0" fontId="10" fillId="0" borderId="2" xfId="1" applyFont="1" applyFill="1" applyBorder="1" applyAlignment="1" applyProtection="1">
      <alignment horizontal="center" vertical="top" wrapText="1"/>
      <protection hidden="1"/>
    </xf>
    <xf numFmtId="0" fontId="10" fillId="0" borderId="3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7</xdr:row>
      <xdr:rowOff>47625</xdr:rowOff>
    </xdr:from>
    <xdr:to>
      <xdr:col>21</xdr:col>
      <xdr:colOff>590049</xdr:colOff>
      <xdr:row>12</xdr:row>
      <xdr:rowOff>358441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762625" y="47625"/>
          <a:ext cx="3609474" cy="126331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4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topLeftCell="J8" zoomScaleNormal="100" workbookViewId="0">
      <selection activeCell="X13" sqref="X13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64.28515625" style="1" customWidth="1"/>
    <col min="13" max="13" width="0" style="1" hidden="1" customWidth="1"/>
    <col min="14" max="14" width="12.28515625" style="1" customWidth="1"/>
    <col min="15" max="15" width="12.28515625" style="57" customWidth="1"/>
    <col min="16" max="18" width="0" style="57" hidden="1" customWidth="1"/>
    <col min="19" max="20" width="9.140625" style="57" customWidth="1"/>
    <col min="21" max="254" width="9.140625" style="1" customWidth="1"/>
    <col min="255" max="16384" width="9.140625" style="1"/>
  </cols>
  <sheetData>
    <row r="1" spans="1:22" ht="15.75" hidden="1" customHeight="1" x14ac:dyDescent="0.25">
      <c r="A1" s="2"/>
      <c r="B1" s="18"/>
      <c r="C1" s="18"/>
      <c r="D1" s="18"/>
      <c r="E1" s="18"/>
      <c r="F1" s="18"/>
      <c r="G1" s="18"/>
      <c r="H1" s="18"/>
      <c r="I1" s="18"/>
      <c r="J1" s="19"/>
      <c r="K1" s="19"/>
      <c r="L1" s="16"/>
      <c r="M1" s="16"/>
      <c r="N1" s="16"/>
      <c r="O1" s="16"/>
      <c r="P1" s="56"/>
      <c r="Q1" s="56"/>
      <c r="R1" s="56"/>
      <c r="S1" s="56"/>
    </row>
    <row r="2" spans="1:22" ht="15.75" hidden="1" customHeight="1" x14ac:dyDescent="0.25">
      <c r="A2" s="2"/>
      <c r="B2" s="18"/>
      <c r="C2" s="18"/>
      <c r="D2" s="18"/>
      <c r="E2" s="18"/>
      <c r="F2" s="18"/>
      <c r="G2" s="18"/>
      <c r="H2" s="18"/>
      <c r="I2" s="18"/>
      <c r="J2" s="19"/>
      <c r="K2" s="19"/>
      <c r="L2" s="16"/>
      <c r="M2" s="16"/>
      <c r="N2" s="16"/>
      <c r="O2" s="16"/>
      <c r="P2" s="56"/>
      <c r="Q2" s="56"/>
      <c r="R2" s="56"/>
      <c r="S2" s="56"/>
    </row>
    <row r="3" spans="1:22" ht="15.75" hidden="1" customHeight="1" x14ac:dyDescent="0.25">
      <c r="A3" s="2"/>
      <c r="B3" s="18"/>
      <c r="C3" s="18"/>
      <c r="D3" s="18"/>
      <c r="E3" s="18"/>
      <c r="F3" s="18"/>
      <c r="G3" s="18"/>
      <c r="H3" s="18"/>
      <c r="I3" s="18"/>
      <c r="J3" s="19"/>
      <c r="K3" s="19"/>
      <c r="L3" s="16"/>
      <c r="M3" s="16"/>
      <c r="N3" s="16"/>
      <c r="O3" s="16"/>
      <c r="P3" s="56"/>
      <c r="Q3" s="56"/>
      <c r="R3" s="56"/>
      <c r="S3" s="56"/>
    </row>
    <row r="4" spans="1:22" ht="15.75" hidden="1" customHeight="1" x14ac:dyDescent="0.25">
      <c r="A4" s="2"/>
      <c r="B4" s="18"/>
      <c r="C4" s="18"/>
      <c r="D4" s="18"/>
      <c r="E4" s="18"/>
      <c r="F4" s="18"/>
      <c r="G4" s="18"/>
      <c r="H4" s="18"/>
      <c r="I4" s="18"/>
      <c r="J4" s="19"/>
      <c r="K4" s="19"/>
      <c r="L4" s="16"/>
      <c r="M4" s="16"/>
      <c r="N4" s="16"/>
      <c r="O4" s="16"/>
      <c r="P4" s="56"/>
      <c r="Q4" s="56"/>
      <c r="R4" s="56"/>
      <c r="S4" s="56"/>
    </row>
    <row r="5" spans="1:22" ht="15.75" hidden="1" customHeight="1" x14ac:dyDescent="0.25">
      <c r="A5" s="2"/>
      <c r="B5" s="18"/>
      <c r="C5" s="18"/>
      <c r="D5" s="18"/>
      <c r="E5" s="18"/>
      <c r="F5" s="18"/>
      <c r="G5" s="18"/>
      <c r="H5" s="18"/>
      <c r="I5" s="18"/>
      <c r="J5" s="19"/>
      <c r="K5" s="19"/>
      <c r="L5" s="16"/>
      <c r="M5" s="16"/>
      <c r="N5" s="16"/>
      <c r="O5" s="16"/>
      <c r="P5" s="56"/>
      <c r="Q5" s="56"/>
      <c r="R5" s="56"/>
      <c r="S5" s="56"/>
    </row>
    <row r="6" spans="1:22" ht="3" hidden="1" customHeight="1" x14ac:dyDescent="0.25">
      <c r="A6" s="2"/>
      <c r="B6" s="18"/>
      <c r="C6" s="18"/>
      <c r="D6" s="18"/>
      <c r="E6" s="18"/>
      <c r="F6" s="18"/>
      <c r="G6" s="18"/>
      <c r="H6" s="18"/>
      <c r="I6" s="18"/>
      <c r="J6" s="19"/>
      <c r="K6" s="19"/>
      <c r="L6" s="16"/>
      <c r="M6" s="16"/>
      <c r="N6" s="16"/>
      <c r="O6" s="16"/>
      <c r="P6" s="56"/>
      <c r="Q6" s="56"/>
      <c r="R6" s="56"/>
      <c r="S6" s="56"/>
    </row>
    <row r="7" spans="1:22" ht="18" hidden="1" customHeight="1" x14ac:dyDescent="0.25">
      <c r="A7" s="2"/>
      <c r="B7" s="18"/>
      <c r="C7" s="18"/>
      <c r="D7" s="18"/>
      <c r="E7" s="18"/>
      <c r="F7" s="18"/>
      <c r="G7" s="18"/>
      <c r="H7" s="18"/>
      <c r="I7" s="18"/>
      <c r="J7" s="92"/>
      <c r="K7" s="93"/>
      <c r="L7" s="93"/>
      <c r="M7" s="93"/>
      <c r="N7" s="93"/>
      <c r="O7" s="93"/>
      <c r="P7" s="56"/>
      <c r="Q7" s="56"/>
      <c r="R7" s="56"/>
      <c r="S7" s="56"/>
    </row>
    <row r="8" spans="1:22" ht="15" customHeight="1" x14ac:dyDescent="0.25">
      <c r="A8" s="2"/>
      <c r="B8" s="65"/>
      <c r="C8" s="65"/>
      <c r="D8" s="65"/>
      <c r="E8" s="65"/>
      <c r="F8" s="65"/>
      <c r="G8" s="65"/>
      <c r="H8" s="65"/>
      <c r="I8" s="65"/>
      <c r="J8" s="66"/>
      <c r="K8" s="66"/>
      <c r="L8" s="100"/>
      <c r="M8" s="100"/>
      <c r="N8" s="2"/>
      <c r="O8" s="2"/>
      <c r="P8" s="2"/>
      <c r="Q8" s="2"/>
      <c r="R8" s="1"/>
      <c r="S8" s="100"/>
      <c r="T8" s="100"/>
      <c r="U8" s="67"/>
    </row>
    <row r="9" spans="1:22" ht="15" customHeight="1" x14ac:dyDescent="0.25">
      <c r="A9" s="2"/>
      <c r="B9" s="65"/>
      <c r="C9" s="65"/>
      <c r="D9" s="65"/>
      <c r="E9" s="65"/>
      <c r="F9" s="65"/>
      <c r="G9" s="65"/>
      <c r="H9" s="65"/>
      <c r="I9" s="65"/>
      <c r="J9" s="66"/>
      <c r="K9" s="66"/>
      <c r="L9"/>
      <c r="M9" s="68"/>
      <c r="N9" s="2"/>
      <c r="O9" s="2"/>
      <c r="P9" s="2"/>
      <c r="Q9" s="2"/>
      <c r="R9" s="1"/>
      <c r="S9"/>
      <c r="T9" s="68"/>
      <c r="U9" s="68"/>
    </row>
    <row r="10" spans="1:22" ht="15" customHeight="1" x14ac:dyDescent="0.25">
      <c r="A10" s="2"/>
      <c r="B10" s="65"/>
      <c r="C10" s="65"/>
      <c r="D10" s="65"/>
      <c r="E10" s="65"/>
      <c r="F10" s="65"/>
      <c r="G10" s="65"/>
      <c r="H10" s="65"/>
      <c r="I10" s="65"/>
      <c r="J10" s="66"/>
      <c r="K10" s="66"/>
      <c r="L10"/>
      <c r="M10" s="68"/>
      <c r="N10" s="2"/>
      <c r="O10" s="2"/>
      <c r="P10" s="2"/>
      <c r="Q10" s="2"/>
      <c r="R10" s="1"/>
      <c r="S10"/>
      <c r="T10" s="68"/>
      <c r="U10" s="68"/>
    </row>
    <row r="11" spans="1:22" ht="15" customHeight="1" x14ac:dyDescent="0.25">
      <c r="A11" s="2"/>
      <c r="B11" s="65"/>
      <c r="C11" s="65"/>
      <c r="D11" s="65"/>
      <c r="E11" s="65"/>
      <c r="F11" s="65"/>
      <c r="G11" s="65"/>
      <c r="H11" s="65"/>
      <c r="I11" s="65"/>
      <c r="J11" s="66"/>
      <c r="K11" s="66"/>
      <c r="L11"/>
      <c r="M11" s="68"/>
      <c r="N11" s="2"/>
      <c r="O11" s="2"/>
      <c r="P11" s="2"/>
      <c r="Q11" s="2"/>
      <c r="R11" s="1"/>
      <c r="S11"/>
      <c r="T11" s="68"/>
      <c r="U11" s="68"/>
    </row>
    <row r="12" spans="1:22" ht="1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6"/>
      <c r="K12" s="66"/>
      <c r="L12"/>
      <c r="M12" s="68"/>
      <c r="N12" s="2"/>
      <c r="O12" s="2"/>
      <c r="P12" s="2"/>
      <c r="Q12" s="2"/>
      <c r="R12" s="1"/>
      <c r="S12"/>
      <c r="T12" s="68"/>
      <c r="U12" s="68"/>
    </row>
    <row r="13" spans="1:22" ht="99.7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15" t="s">
        <v>40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</row>
    <row r="14" spans="1:22" ht="16.5" customHeight="1" x14ac:dyDescent="0.2">
      <c r="A14" s="2"/>
      <c r="B14" s="10"/>
      <c r="C14" s="10"/>
      <c r="D14" s="10"/>
      <c r="E14" s="10"/>
      <c r="F14" s="10"/>
      <c r="G14" s="10"/>
      <c r="H14" s="10"/>
      <c r="I14" s="10"/>
      <c r="J14" s="20"/>
      <c r="K14" s="20"/>
      <c r="L14" s="22"/>
      <c r="M14" s="21"/>
      <c r="N14" s="21"/>
      <c r="O14" s="114" t="s">
        <v>23</v>
      </c>
      <c r="P14" s="114"/>
      <c r="Q14" s="114"/>
      <c r="R14" s="114"/>
      <c r="S14" s="114"/>
      <c r="T14" s="114"/>
      <c r="U14" s="114"/>
      <c r="V14" s="114"/>
    </row>
    <row r="15" spans="1:22" ht="42" customHeight="1" x14ac:dyDescent="0.2">
      <c r="A15" s="2"/>
      <c r="B15" s="15"/>
      <c r="C15" s="15"/>
      <c r="D15" s="15"/>
      <c r="E15" s="15"/>
      <c r="F15" s="15"/>
      <c r="G15" s="15"/>
      <c r="H15" s="97"/>
      <c r="I15" s="97"/>
      <c r="J15" s="99" t="s">
        <v>22</v>
      </c>
      <c r="K15" s="99"/>
      <c r="L15" s="98" t="s">
        <v>21</v>
      </c>
      <c r="M15" s="23"/>
      <c r="N15" s="99" t="s">
        <v>41</v>
      </c>
      <c r="O15" s="99"/>
      <c r="P15" s="22"/>
      <c r="Q15" s="22"/>
      <c r="R15" s="22"/>
      <c r="S15" s="110" t="s">
        <v>42</v>
      </c>
      <c r="T15" s="111"/>
      <c r="U15" s="112" t="s">
        <v>29</v>
      </c>
      <c r="V15" s="113"/>
    </row>
    <row r="16" spans="1:22" s="57" customFormat="1" ht="76.5" customHeight="1" x14ac:dyDescent="0.2">
      <c r="A16" s="56"/>
      <c r="B16" s="15"/>
      <c r="C16" s="15"/>
      <c r="D16" s="15"/>
      <c r="E16" s="15"/>
      <c r="F16" s="15"/>
      <c r="G16" s="15"/>
      <c r="H16" s="97"/>
      <c r="I16" s="97"/>
      <c r="J16" s="55" t="s">
        <v>20</v>
      </c>
      <c r="K16" s="55" t="s">
        <v>19</v>
      </c>
      <c r="L16" s="98"/>
      <c r="M16" s="23"/>
      <c r="N16" s="24" t="s">
        <v>18</v>
      </c>
      <c r="O16" s="24" t="s">
        <v>30</v>
      </c>
      <c r="P16" s="22"/>
      <c r="Q16" s="22"/>
      <c r="R16" s="22"/>
      <c r="S16" s="24" t="s">
        <v>18</v>
      </c>
      <c r="T16" s="24" t="s">
        <v>30</v>
      </c>
      <c r="U16" s="24" t="s">
        <v>18</v>
      </c>
      <c r="V16" s="24" t="s">
        <v>30</v>
      </c>
    </row>
    <row r="17" spans="1:22" s="57" customFormat="1" ht="14.25" customHeight="1" x14ac:dyDescent="0.2">
      <c r="A17" s="56"/>
      <c r="B17" s="14"/>
      <c r="C17" s="12"/>
      <c r="D17" s="12"/>
      <c r="E17" s="12"/>
      <c r="F17" s="12"/>
      <c r="G17" s="13"/>
      <c r="H17" s="12" t="s">
        <v>17</v>
      </c>
      <c r="I17" s="11"/>
      <c r="J17" s="25">
        <v>1</v>
      </c>
      <c r="K17" s="25">
        <v>2</v>
      </c>
      <c r="L17" s="26">
        <v>5</v>
      </c>
      <c r="M17" s="22"/>
      <c r="N17" s="25">
        <v>6</v>
      </c>
      <c r="O17" s="25">
        <v>7</v>
      </c>
      <c r="P17" s="27"/>
      <c r="Q17" s="27"/>
      <c r="R17" s="27"/>
      <c r="S17" s="58"/>
      <c r="T17" s="59"/>
      <c r="U17" s="59"/>
      <c r="V17" s="59"/>
    </row>
    <row r="18" spans="1:22" s="57" customFormat="1" ht="24.75" customHeight="1" x14ac:dyDescent="0.2">
      <c r="A18" s="60"/>
      <c r="B18" s="91">
        <v>100</v>
      </c>
      <c r="C18" s="91"/>
      <c r="D18" s="91"/>
      <c r="E18" s="91"/>
      <c r="F18" s="91"/>
      <c r="G18" s="91"/>
      <c r="H18" s="91"/>
      <c r="I18" s="9">
        <v>0</v>
      </c>
      <c r="J18" s="28">
        <v>1</v>
      </c>
      <c r="K18" s="28" t="s">
        <v>2</v>
      </c>
      <c r="L18" s="29" t="s">
        <v>16</v>
      </c>
      <c r="M18" s="30">
        <v>73321.600000000006</v>
      </c>
      <c r="N18" s="41">
        <f>+N19+N20+N21+N22+N23</f>
        <v>158870.59999999998</v>
      </c>
      <c r="O18" s="41">
        <f t="shared" ref="O18:T18" si="0">+O19+O20+O21+O22+O23</f>
        <v>2454.8000000000002</v>
      </c>
      <c r="P18" s="41" t="e">
        <f t="shared" si="0"/>
        <v>#REF!</v>
      </c>
      <c r="Q18" s="41" t="e">
        <f t="shared" si="0"/>
        <v>#REF!</v>
      </c>
      <c r="R18" s="41" t="e">
        <f t="shared" si="0"/>
        <v>#REF!</v>
      </c>
      <c r="S18" s="41">
        <f t="shared" si="0"/>
        <v>151669.30000000002</v>
      </c>
      <c r="T18" s="41">
        <f t="shared" si="0"/>
        <v>2454.8000000000002</v>
      </c>
      <c r="U18" s="61">
        <f>S18/N18*100</f>
        <v>95.467191538270797</v>
      </c>
      <c r="V18" s="61">
        <f>T18/O18*100</f>
        <v>100</v>
      </c>
    </row>
    <row r="19" spans="1:22" s="57" customFormat="1" ht="37.5" customHeight="1" x14ac:dyDescent="0.2">
      <c r="A19" s="60"/>
      <c r="B19" s="52"/>
      <c r="C19" s="52"/>
      <c r="D19" s="52"/>
      <c r="E19" s="52"/>
      <c r="F19" s="52"/>
      <c r="G19" s="52"/>
      <c r="H19" s="52"/>
      <c r="I19" s="9"/>
      <c r="J19" s="28">
        <v>1</v>
      </c>
      <c r="K19" s="28">
        <v>2</v>
      </c>
      <c r="L19" s="35" t="s">
        <v>27</v>
      </c>
      <c r="M19" s="36"/>
      <c r="N19" s="41">
        <v>3234</v>
      </c>
      <c r="O19" s="41">
        <v>0</v>
      </c>
      <c r="P19" s="53"/>
      <c r="Q19" s="53"/>
      <c r="R19" s="54"/>
      <c r="S19" s="41">
        <v>3219.3</v>
      </c>
      <c r="T19" s="41">
        <v>0</v>
      </c>
      <c r="U19" s="61">
        <f t="shared" ref="U19:U46" si="1">S19/N19*100</f>
        <v>99.545454545454547</v>
      </c>
      <c r="V19" s="61">
        <v>0</v>
      </c>
    </row>
    <row r="20" spans="1:22" s="57" customFormat="1" ht="48.75" customHeight="1" x14ac:dyDescent="0.2">
      <c r="A20" s="60"/>
      <c r="B20" s="94">
        <v>104</v>
      </c>
      <c r="C20" s="94"/>
      <c r="D20" s="94"/>
      <c r="E20" s="94"/>
      <c r="F20" s="94"/>
      <c r="G20" s="94"/>
      <c r="H20" s="94"/>
      <c r="I20" s="9">
        <v>0</v>
      </c>
      <c r="J20" s="28">
        <v>1</v>
      </c>
      <c r="K20" s="28">
        <v>4</v>
      </c>
      <c r="L20" s="35" t="s">
        <v>15</v>
      </c>
      <c r="M20" s="36">
        <v>60947.6</v>
      </c>
      <c r="N20" s="77">
        <v>83982.7</v>
      </c>
      <c r="O20" s="77">
        <v>2454.8000000000002</v>
      </c>
      <c r="P20" s="95"/>
      <c r="Q20" s="95"/>
      <c r="R20" s="96"/>
      <c r="S20" s="77">
        <v>83614.100000000006</v>
      </c>
      <c r="T20" s="77">
        <v>2454.8000000000002</v>
      </c>
      <c r="U20" s="78">
        <f>S20/N20*100</f>
        <v>99.561100083707714</v>
      </c>
      <c r="V20" s="78">
        <f>T20/O20*100</f>
        <v>100</v>
      </c>
    </row>
    <row r="21" spans="1:22" s="57" customFormat="1" ht="20.25" customHeight="1" x14ac:dyDescent="0.2">
      <c r="A21" s="60"/>
      <c r="B21" s="49"/>
      <c r="C21" s="49"/>
      <c r="D21" s="49"/>
      <c r="E21" s="49"/>
      <c r="F21" s="49"/>
      <c r="G21" s="49"/>
      <c r="H21" s="49"/>
      <c r="I21" s="9"/>
      <c r="J21" s="28">
        <v>1</v>
      </c>
      <c r="K21" s="28">
        <v>7</v>
      </c>
      <c r="L21" s="35" t="s">
        <v>31</v>
      </c>
      <c r="M21" s="36"/>
      <c r="N21" s="41">
        <v>869.5</v>
      </c>
      <c r="O21" s="41">
        <v>0</v>
      </c>
      <c r="P21" s="41" t="e">
        <f>+#REF!</f>
        <v>#REF!</v>
      </c>
      <c r="Q21" s="41" t="e">
        <f>+#REF!</f>
        <v>#REF!</v>
      </c>
      <c r="R21" s="41" t="e">
        <f>+#REF!</f>
        <v>#REF!</v>
      </c>
      <c r="S21" s="41">
        <v>869.5</v>
      </c>
      <c r="T21" s="41">
        <v>0</v>
      </c>
      <c r="U21" s="61">
        <f t="shared" si="1"/>
        <v>100</v>
      </c>
      <c r="V21" s="61">
        <v>0</v>
      </c>
    </row>
    <row r="22" spans="1:22" s="57" customFormat="1" ht="17.25" customHeight="1" x14ac:dyDescent="0.2">
      <c r="A22" s="60"/>
      <c r="B22" s="49"/>
      <c r="C22" s="49"/>
      <c r="D22" s="49"/>
      <c r="E22" s="49"/>
      <c r="F22" s="49"/>
      <c r="G22" s="49"/>
      <c r="H22" s="49"/>
      <c r="I22" s="9"/>
      <c r="J22" s="28">
        <v>1</v>
      </c>
      <c r="K22" s="28">
        <v>11</v>
      </c>
      <c r="L22" s="34" t="s">
        <v>26</v>
      </c>
      <c r="M22" s="30"/>
      <c r="N22" s="41">
        <v>50</v>
      </c>
      <c r="O22" s="41">
        <v>0</v>
      </c>
      <c r="P22" s="50"/>
      <c r="Q22" s="50"/>
      <c r="R22" s="51"/>
      <c r="S22" s="41">
        <v>0</v>
      </c>
      <c r="T22" s="41">
        <v>0</v>
      </c>
      <c r="U22" s="61">
        <f t="shared" si="1"/>
        <v>0</v>
      </c>
      <c r="V22" s="61">
        <v>0</v>
      </c>
    </row>
    <row r="23" spans="1:22" s="57" customFormat="1" ht="17.25" customHeight="1" x14ac:dyDescent="0.2">
      <c r="A23" s="60"/>
      <c r="B23" s="94">
        <v>113</v>
      </c>
      <c r="C23" s="94"/>
      <c r="D23" s="94"/>
      <c r="E23" s="94"/>
      <c r="F23" s="94"/>
      <c r="G23" s="94"/>
      <c r="H23" s="94"/>
      <c r="I23" s="9">
        <v>0</v>
      </c>
      <c r="J23" s="28">
        <v>1</v>
      </c>
      <c r="K23" s="28">
        <v>13</v>
      </c>
      <c r="L23" s="35" t="s">
        <v>14</v>
      </c>
      <c r="M23" s="36">
        <v>12149</v>
      </c>
      <c r="N23" s="41">
        <v>70734.399999999994</v>
      </c>
      <c r="O23" s="41">
        <v>0</v>
      </c>
      <c r="P23" s="41" t="e">
        <f>+#REF!</f>
        <v>#REF!</v>
      </c>
      <c r="Q23" s="41" t="e">
        <f>+#REF!</f>
        <v>#REF!</v>
      </c>
      <c r="R23" s="41" t="e">
        <f>+#REF!</f>
        <v>#REF!</v>
      </c>
      <c r="S23" s="41">
        <v>63966.400000000001</v>
      </c>
      <c r="T23" s="41">
        <v>0</v>
      </c>
      <c r="U23" s="61">
        <f t="shared" si="1"/>
        <v>90.431812526861052</v>
      </c>
      <c r="V23" s="61">
        <v>0</v>
      </c>
    </row>
    <row r="24" spans="1:22" s="57" customFormat="1" ht="19.5" customHeight="1" x14ac:dyDescent="0.2">
      <c r="A24" s="60"/>
      <c r="B24" s="91">
        <v>200</v>
      </c>
      <c r="C24" s="91"/>
      <c r="D24" s="91"/>
      <c r="E24" s="91"/>
      <c r="F24" s="91"/>
      <c r="G24" s="91"/>
      <c r="H24" s="91"/>
      <c r="I24" s="9">
        <v>0</v>
      </c>
      <c r="J24" s="28">
        <v>2</v>
      </c>
      <c r="K24" s="28" t="s">
        <v>2</v>
      </c>
      <c r="L24" s="35" t="s">
        <v>13</v>
      </c>
      <c r="M24" s="30">
        <v>129.9</v>
      </c>
      <c r="N24" s="41">
        <f>+N25</f>
        <v>634</v>
      </c>
      <c r="O24" s="41">
        <f t="shared" ref="O24:T24" si="2">+O25</f>
        <v>0</v>
      </c>
      <c r="P24" s="41">
        <f t="shared" si="2"/>
        <v>0</v>
      </c>
      <c r="Q24" s="41">
        <f t="shared" si="2"/>
        <v>0</v>
      </c>
      <c r="R24" s="41">
        <f t="shared" si="2"/>
        <v>0</v>
      </c>
      <c r="S24" s="41">
        <f t="shared" si="2"/>
        <v>634</v>
      </c>
      <c r="T24" s="41">
        <f t="shared" si="2"/>
        <v>0</v>
      </c>
      <c r="U24" s="61">
        <f t="shared" si="1"/>
        <v>100</v>
      </c>
      <c r="V24" s="61">
        <v>0</v>
      </c>
    </row>
    <row r="25" spans="1:22" s="57" customFormat="1" ht="19.5" customHeight="1" x14ac:dyDescent="0.2">
      <c r="A25" s="60"/>
      <c r="B25" s="72"/>
      <c r="C25" s="72"/>
      <c r="D25" s="72"/>
      <c r="E25" s="72"/>
      <c r="F25" s="72"/>
      <c r="G25" s="72"/>
      <c r="H25" s="72"/>
      <c r="I25" s="9"/>
      <c r="J25" s="31">
        <v>2</v>
      </c>
      <c r="K25" s="31">
        <v>4</v>
      </c>
      <c r="L25" s="32" t="s">
        <v>12</v>
      </c>
      <c r="M25" s="30"/>
      <c r="N25" s="42">
        <v>634</v>
      </c>
      <c r="O25" s="42">
        <v>0</v>
      </c>
      <c r="P25" s="70"/>
      <c r="Q25" s="70"/>
      <c r="R25" s="71"/>
      <c r="S25" s="42">
        <v>634</v>
      </c>
      <c r="T25" s="42">
        <v>0</v>
      </c>
      <c r="U25" s="48">
        <v>100</v>
      </c>
      <c r="V25" s="48">
        <v>0</v>
      </c>
    </row>
    <row r="26" spans="1:22" s="57" customFormat="1" ht="34.5" customHeight="1" x14ac:dyDescent="0.2">
      <c r="A26" s="60"/>
      <c r="B26" s="91">
        <v>300</v>
      </c>
      <c r="C26" s="91"/>
      <c r="D26" s="91"/>
      <c r="E26" s="91"/>
      <c r="F26" s="91"/>
      <c r="G26" s="91"/>
      <c r="H26" s="91"/>
      <c r="I26" s="9">
        <v>0</v>
      </c>
      <c r="J26" s="28">
        <v>3</v>
      </c>
      <c r="K26" s="28" t="s">
        <v>2</v>
      </c>
      <c r="L26" s="29" t="s">
        <v>11</v>
      </c>
      <c r="M26" s="30">
        <v>2449.4</v>
      </c>
      <c r="N26" s="41">
        <f>+N27</f>
        <v>4037.5</v>
      </c>
      <c r="O26" s="41">
        <f t="shared" ref="O26:T26" si="3">+O27</f>
        <v>0</v>
      </c>
      <c r="P26" s="41">
        <f t="shared" si="3"/>
        <v>0</v>
      </c>
      <c r="Q26" s="41">
        <f t="shared" si="3"/>
        <v>0</v>
      </c>
      <c r="R26" s="41">
        <f t="shared" si="3"/>
        <v>0</v>
      </c>
      <c r="S26" s="41">
        <f t="shared" si="3"/>
        <v>28.2</v>
      </c>
      <c r="T26" s="41">
        <f t="shared" si="3"/>
        <v>0</v>
      </c>
      <c r="U26" s="61">
        <f t="shared" si="1"/>
        <v>0.69845201238390098</v>
      </c>
      <c r="V26" s="61">
        <v>0</v>
      </c>
    </row>
    <row r="27" spans="1:22" s="57" customFormat="1" ht="34.5" customHeight="1" x14ac:dyDescent="0.2">
      <c r="A27" s="60"/>
      <c r="B27" s="72"/>
      <c r="C27" s="72"/>
      <c r="D27" s="72"/>
      <c r="E27" s="72"/>
      <c r="F27" s="72"/>
      <c r="G27" s="72"/>
      <c r="H27" s="72"/>
      <c r="I27" s="9"/>
      <c r="J27" s="31">
        <v>3</v>
      </c>
      <c r="K27" s="31">
        <v>10</v>
      </c>
      <c r="L27" s="33" t="s">
        <v>34</v>
      </c>
      <c r="M27" s="30"/>
      <c r="N27" s="42">
        <v>4037.5</v>
      </c>
      <c r="O27" s="42">
        <v>0</v>
      </c>
      <c r="P27" s="70"/>
      <c r="Q27" s="70"/>
      <c r="R27" s="71"/>
      <c r="S27" s="42">
        <v>28.2</v>
      </c>
      <c r="T27" s="42">
        <v>0</v>
      </c>
      <c r="U27" s="61">
        <f t="shared" si="1"/>
        <v>0.69845201238390098</v>
      </c>
      <c r="V27" s="48">
        <v>0</v>
      </c>
    </row>
    <row r="28" spans="1:22" s="57" customFormat="1" ht="21" customHeight="1" x14ac:dyDescent="0.2">
      <c r="A28" s="60"/>
      <c r="B28" s="49"/>
      <c r="C28" s="49"/>
      <c r="D28" s="49"/>
      <c r="E28" s="49"/>
      <c r="F28" s="49"/>
      <c r="G28" s="49"/>
      <c r="H28" s="49"/>
      <c r="I28" s="9"/>
      <c r="J28" s="28">
        <v>4</v>
      </c>
      <c r="K28" s="28"/>
      <c r="L28" s="35" t="s">
        <v>24</v>
      </c>
      <c r="M28" s="36"/>
      <c r="N28" s="41">
        <f>+N29</f>
        <v>4132.8</v>
      </c>
      <c r="O28" s="41">
        <f t="shared" ref="O28:T28" si="4">+O29</f>
        <v>2968.3</v>
      </c>
      <c r="P28" s="41">
        <f t="shared" si="4"/>
        <v>0</v>
      </c>
      <c r="Q28" s="41">
        <f t="shared" si="4"/>
        <v>0</v>
      </c>
      <c r="R28" s="41">
        <f t="shared" si="4"/>
        <v>0</v>
      </c>
      <c r="S28" s="41">
        <f t="shared" si="4"/>
        <v>3741.2</v>
      </c>
      <c r="T28" s="41">
        <f t="shared" si="4"/>
        <v>2968.3</v>
      </c>
      <c r="U28" s="61">
        <f t="shared" si="1"/>
        <v>90.524583817266731</v>
      </c>
      <c r="V28" s="48">
        <f t="shared" ref="V28:V31" si="5">T28/O28*100</f>
        <v>100</v>
      </c>
    </row>
    <row r="29" spans="1:22" s="57" customFormat="1" ht="21" customHeight="1" x14ac:dyDescent="0.2">
      <c r="A29" s="60"/>
      <c r="B29" s="73"/>
      <c r="C29" s="73"/>
      <c r="D29" s="73"/>
      <c r="E29" s="73"/>
      <c r="F29" s="73"/>
      <c r="G29" s="73"/>
      <c r="H29" s="73"/>
      <c r="I29" s="9"/>
      <c r="J29" s="31">
        <v>4</v>
      </c>
      <c r="K29" s="31">
        <v>9</v>
      </c>
      <c r="L29" s="32" t="s">
        <v>35</v>
      </c>
      <c r="M29" s="30"/>
      <c r="N29" s="42">
        <v>4132.8</v>
      </c>
      <c r="O29" s="42">
        <v>2968.3</v>
      </c>
      <c r="P29" s="74"/>
      <c r="Q29" s="74"/>
      <c r="R29" s="75"/>
      <c r="S29" s="42">
        <v>3741.2</v>
      </c>
      <c r="T29" s="42">
        <v>2968.3</v>
      </c>
      <c r="U29" s="61">
        <f t="shared" si="1"/>
        <v>90.524583817266731</v>
      </c>
      <c r="V29" s="48">
        <v>100</v>
      </c>
    </row>
    <row r="30" spans="1:22" s="57" customFormat="1" ht="27" customHeight="1" x14ac:dyDescent="0.2">
      <c r="A30" s="60"/>
      <c r="B30" s="91">
        <v>500</v>
      </c>
      <c r="C30" s="91"/>
      <c r="D30" s="91"/>
      <c r="E30" s="91"/>
      <c r="F30" s="91"/>
      <c r="G30" s="91"/>
      <c r="H30" s="91"/>
      <c r="I30" s="9">
        <v>0</v>
      </c>
      <c r="J30" s="28">
        <v>5</v>
      </c>
      <c r="K30" s="28" t="s">
        <v>2</v>
      </c>
      <c r="L30" s="29" t="s">
        <v>10</v>
      </c>
      <c r="M30" s="30">
        <v>56463.5</v>
      </c>
      <c r="N30" s="41">
        <f>N31+N32</f>
        <v>115759.40000000001</v>
      </c>
      <c r="O30" s="41">
        <f>O31</f>
        <v>16567.2</v>
      </c>
      <c r="P30" s="107"/>
      <c r="Q30" s="107"/>
      <c r="R30" s="108"/>
      <c r="S30" s="41">
        <f>S31+S32</f>
        <v>114918.5</v>
      </c>
      <c r="T30" s="41">
        <f>T31+T32</f>
        <v>16532.8</v>
      </c>
      <c r="U30" s="61">
        <f t="shared" si="1"/>
        <v>99.273579510605614</v>
      </c>
      <c r="V30" s="61">
        <f t="shared" si="5"/>
        <v>99.792360809309955</v>
      </c>
    </row>
    <row r="31" spans="1:22" s="57" customFormat="1" ht="18.75" customHeight="1" x14ac:dyDescent="0.2">
      <c r="A31" s="60"/>
      <c r="B31" s="94">
        <v>503</v>
      </c>
      <c r="C31" s="94"/>
      <c r="D31" s="94"/>
      <c r="E31" s="94"/>
      <c r="F31" s="94"/>
      <c r="G31" s="94"/>
      <c r="H31" s="94"/>
      <c r="I31" s="9">
        <v>0</v>
      </c>
      <c r="J31" s="31">
        <v>5</v>
      </c>
      <c r="K31" s="31">
        <v>3</v>
      </c>
      <c r="L31" s="32" t="s">
        <v>9</v>
      </c>
      <c r="M31" s="30">
        <v>56463.5</v>
      </c>
      <c r="N31" s="42">
        <v>114194.1</v>
      </c>
      <c r="O31" s="42">
        <v>16567.2</v>
      </c>
      <c r="P31" s="42" t="e">
        <f>#REF!+#REF!+#REF!</f>
        <v>#REF!</v>
      </c>
      <c r="Q31" s="42" t="e">
        <f>#REF!+#REF!+#REF!</f>
        <v>#REF!</v>
      </c>
      <c r="R31" s="42" t="e">
        <f>#REF!+#REF!+#REF!</f>
        <v>#REF!</v>
      </c>
      <c r="S31" s="42">
        <v>113620.8</v>
      </c>
      <c r="T31" s="42">
        <v>16532.8</v>
      </c>
      <c r="U31" s="48">
        <f t="shared" si="1"/>
        <v>99.497960052226858</v>
      </c>
      <c r="V31" s="48">
        <f t="shared" si="5"/>
        <v>99.792360809309955</v>
      </c>
    </row>
    <row r="32" spans="1:22" s="57" customFormat="1" ht="24.75" customHeight="1" x14ac:dyDescent="0.2">
      <c r="A32" s="60"/>
      <c r="B32" s="49"/>
      <c r="C32" s="49"/>
      <c r="D32" s="49"/>
      <c r="E32" s="49"/>
      <c r="F32" s="49"/>
      <c r="G32" s="49"/>
      <c r="H32" s="49"/>
      <c r="I32" s="9"/>
      <c r="J32" s="31">
        <v>5</v>
      </c>
      <c r="K32" s="31">
        <v>5</v>
      </c>
      <c r="L32" s="33" t="s">
        <v>32</v>
      </c>
      <c r="M32" s="30"/>
      <c r="N32" s="42">
        <v>1565.3</v>
      </c>
      <c r="O32" s="42">
        <v>0</v>
      </c>
      <c r="P32" s="42" t="e">
        <f>+#REF!</f>
        <v>#REF!</v>
      </c>
      <c r="Q32" s="42" t="e">
        <f>+#REF!</f>
        <v>#REF!</v>
      </c>
      <c r="R32" s="42" t="e">
        <f>+#REF!</f>
        <v>#REF!</v>
      </c>
      <c r="S32" s="42">
        <v>1297.7</v>
      </c>
      <c r="T32" s="42">
        <v>0</v>
      </c>
      <c r="U32" s="61">
        <f t="shared" si="1"/>
        <v>82.904235609787264</v>
      </c>
      <c r="V32" s="48">
        <v>0</v>
      </c>
    </row>
    <row r="33" spans="1:22" s="57" customFormat="1" ht="24.75" customHeight="1" x14ac:dyDescent="0.2">
      <c r="A33" s="60"/>
      <c r="B33" s="69"/>
      <c r="C33" s="69"/>
      <c r="D33" s="69"/>
      <c r="E33" s="69"/>
      <c r="F33" s="69"/>
      <c r="G33" s="69"/>
      <c r="H33" s="69"/>
      <c r="I33" s="9"/>
      <c r="J33" s="28">
        <v>7</v>
      </c>
      <c r="K33" s="28"/>
      <c r="L33" s="29" t="s">
        <v>8</v>
      </c>
      <c r="M33" s="36"/>
      <c r="N33" s="41">
        <f>+N34+N35</f>
        <v>240</v>
      </c>
      <c r="O33" s="41">
        <f t="shared" ref="O33:S33" si="6">+O34+O35</f>
        <v>0</v>
      </c>
      <c r="P33" s="41">
        <f t="shared" si="6"/>
        <v>0</v>
      </c>
      <c r="Q33" s="41">
        <f t="shared" si="6"/>
        <v>0</v>
      </c>
      <c r="R33" s="41">
        <f t="shared" si="6"/>
        <v>0</v>
      </c>
      <c r="S33" s="41">
        <f t="shared" si="6"/>
        <v>211.1</v>
      </c>
      <c r="T33" s="41">
        <f>+T34+T35</f>
        <v>0</v>
      </c>
      <c r="U33" s="61">
        <f t="shared" si="1"/>
        <v>87.958333333333329</v>
      </c>
      <c r="V33" s="61">
        <v>0</v>
      </c>
    </row>
    <row r="34" spans="1:22" s="57" customFormat="1" ht="29.25" customHeight="1" x14ac:dyDescent="0.2">
      <c r="A34" s="60"/>
      <c r="B34" s="52"/>
      <c r="C34" s="52"/>
      <c r="D34" s="52"/>
      <c r="E34" s="52"/>
      <c r="F34" s="52"/>
      <c r="G34" s="52"/>
      <c r="H34" s="52"/>
      <c r="I34" s="9"/>
      <c r="J34" s="31">
        <v>7</v>
      </c>
      <c r="K34" s="31">
        <v>5</v>
      </c>
      <c r="L34" s="32" t="s">
        <v>28</v>
      </c>
      <c r="M34" s="30"/>
      <c r="N34" s="42">
        <v>140</v>
      </c>
      <c r="O34" s="42">
        <v>0</v>
      </c>
      <c r="P34" s="70"/>
      <c r="Q34" s="70"/>
      <c r="R34" s="71"/>
      <c r="S34" s="42">
        <v>117.5</v>
      </c>
      <c r="T34" s="42">
        <v>0</v>
      </c>
      <c r="U34" s="61">
        <f t="shared" si="1"/>
        <v>83.928571428571431</v>
      </c>
      <c r="V34" s="48">
        <v>0</v>
      </c>
    </row>
    <row r="35" spans="1:22" s="57" customFormat="1" ht="18" customHeight="1" x14ac:dyDescent="0.2">
      <c r="A35" s="60"/>
      <c r="B35" s="101">
        <v>707</v>
      </c>
      <c r="C35" s="102"/>
      <c r="D35" s="102"/>
      <c r="E35" s="102"/>
      <c r="F35" s="102"/>
      <c r="G35" s="102"/>
      <c r="H35" s="103"/>
      <c r="I35" s="9">
        <v>0</v>
      </c>
      <c r="J35" s="31">
        <v>7</v>
      </c>
      <c r="K35" s="31">
        <v>7</v>
      </c>
      <c r="L35" s="33" t="s">
        <v>7</v>
      </c>
      <c r="M35" s="30">
        <v>100</v>
      </c>
      <c r="N35" s="42">
        <v>100</v>
      </c>
      <c r="O35" s="42">
        <v>0</v>
      </c>
      <c r="P35" s="104"/>
      <c r="Q35" s="105"/>
      <c r="R35" s="106"/>
      <c r="S35" s="42">
        <v>93.6</v>
      </c>
      <c r="T35" s="42">
        <v>0</v>
      </c>
      <c r="U35" s="61">
        <f t="shared" si="1"/>
        <v>93.6</v>
      </c>
      <c r="V35" s="48">
        <v>0</v>
      </c>
    </row>
    <row r="36" spans="1:22" s="57" customFormat="1" ht="21.75" customHeight="1" x14ac:dyDescent="0.2">
      <c r="A36" s="60"/>
      <c r="B36" s="91">
        <v>800</v>
      </c>
      <c r="C36" s="91"/>
      <c r="D36" s="91"/>
      <c r="E36" s="91"/>
      <c r="F36" s="91"/>
      <c r="G36" s="91"/>
      <c r="H36" s="91"/>
      <c r="I36" s="9">
        <v>0</v>
      </c>
      <c r="J36" s="28">
        <v>8</v>
      </c>
      <c r="K36" s="28" t="s">
        <v>2</v>
      </c>
      <c r="L36" s="29" t="s">
        <v>6</v>
      </c>
      <c r="M36" s="30">
        <v>550</v>
      </c>
      <c r="N36" s="41">
        <f>+N37</f>
        <v>700</v>
      </c>
      <c r="O36" s="41">
        <f t="shared" ref="O36:T36" si="7">+O37</f>
        <v>0</v>
      </c>
      <c r="P36" s="41">
        <f t="shared" si="7"/>
        <v>0</v>
      </c>
      <c r="Q36" s="41">
        <f t="shared" si="7"/>
        <v>0</v>
      </c>
      <c r="R36" s="41">
        <f t="shared" si="7"/>
        <v>0</v>
      </c>
      <c r="S36" s="41">
        <f t="shared" si="7"/>
        <v>143.80000000000001</v>
      </c>
      <c r="T36" s="41">
        <f t="shared" si="7"/>
        <v>0</v>
      </c>
      <c r="U36" s="61">
        <f t="shared" si="1"/>
        <v>20.542857142857144</v>
      </c>
      <c r="V36" s="61">
        <v>0</v>
      </c>
    </row>
    <row r="37" spans="1:22" s="57" customFormat="1" ht="21.75" customHeight="1" x14ac:dyDescent="0.2">
      <c r="A37" s="60"/>
      <c r="B37" s="76"/>
      <c r="C37" s="76"/>
      <c r="D37" s="76"/>
      <c r="E37" s="76"/>
      <c r="F37" s="76"/>
      <c r="G37" s="76"/>
      <c r="H37" s="76"/>
      <c r="I37" s="9"/>
      <c r="J37" s="31">
        <v>8</v>
      </c>
      <c r="K37" s="31">
        <v>4</v>
      </c>
      <c r="L37" s="33" t="s">
        <v>36</v>
      </c>
      <c r="M37" s="30"/>
      <c r="N37" s="42">
        <v>700</v>
      </c>
      <c r="O37" s="42">
        <v>0</v>
      </c>
      <c r="P37" s="74"/>
      <c r="Q37" s="74"/>
      <c r="R37" s="75"/>
      <c r="S37" s="42">
        <v>143.80000000000001</v>
      </c>
      <c r="T37" s="42">
        <v>0</v>
      </c>
      <c r="U37" s="61">
        <f t="shared" si="1"/>
        <v>20.542857142857144</v>
      </c>
      <c r="V37" s="48">
        <v>0</v>
      </c>
    </row>
    <row r="38" spans="1:22" s="57" customFormat="1" ht="18" customHeight="1" x14ac:dyDescent="0.2">
      <c r="A38" s="60"/>
      <c r="B38" s="49"/>
      <c r="C38" s="49"/>
      <c r="D38" s="49"/>
      <c r="E38" s="49"/>
      <c r="F38" s="49"/>
      <c r="G38" s="49"/>
      <c r="H38" s="49"/>
      <c r="I38" s="9"/>
      <c r="J38" s="28">
        <v>10</v>
      </c>
      <c r="K38" s="31"/>
      <c r="L38" s="29" t="s">
        <v>25</v>
      </c>
      <c r="M38" s="30"/>
      <c r="N38" s="41">
        <f>+N39</f>
        <v>80</v>
      </c>
      <c r="O38" s="41">
        <f t="shared" ref="O38:T38" si="8">+O39</f>
        <v>0</v>
      </c>
      <c r="P38" s="41">
        <f t="shared" si="8"/>
        <v>0</v>
      </c>
      <c r="Q38" s="41">
        <f t="shared" si="8"/>
        <v>0</v>
      </c>
      <c r="R38" s="41">
        <f t="shared" si="8"/>
        <v>0</v>
      </c>
      <c r="S38" s="41">
        <f t="shared" si="8"/>
        <v>49.6</v>
      </c>
      <c r="T38" s="41">
        <f t="shared" si="8"/>
        <v>0</v>
      </c>
      <c r="U38" s="61">
        <f t="shared" si="1"/>
        <v>62</v>
      </c>
      <c r="V38" s="61">
        <v>0</v>
      </c>
    </row>
    <row r="39" spans="1:22" s="57" customFormat="1" ht="18" customHeight="1" x14ac:dyDescent="0.2">
      <c r="A39" s="60"/>
      <c r="B39" s="73"/>
      <c r="C39" s="73"/>
      <c r="D39" s="73"/>
      <c r="E39" s="73"/>
      <c r="F39" s="73"/>
      <c r="G39" s="73"/>
      <c r="H39" s="73"/>
      <c r="I39" s="9"/>
      <c r="J39" s="31">
        <v>10</v>
      </c>
      <c r="K39" s="31">
        <v>1</v>
      </c>
      <c r="L39" s="33" t="s">
        <v>37</v>
      </c>
      <c r="M39" s="30"/>
      <c r="N39" s="42">
        <v>80</v>
      </c>
      <c r="O39" s="42">
        <v>0</v>
      </c>
      <c r="P39" s="74"/>
      <c r="Q39" s="74"/>
      <c r="R39" s="75"/>
      <c r="S39" s="42">
        <v>49.6</v>
      </c>
      <c r="T39" s="42">
        <v>0</v>
      </c>
      <c r="U39" s="61">
        <f t="shared" si="1"/>
        <v>62</v>
      </c>
      <c r="V39" s="48">
        <v>0</v>
      </c>
    </row>
    <row r="40" spans="1:22" s="57" customFormat="1" ht="18.75" customHeight="1" x14ac:dyDescent="0.2">
      <c r="A40" s="60"/>
      <c r="B40" s="91">
        <v>1100</v>
      </c>
      <c r="C40" s="91"/>
      <c r="D40" s="91"/>
      <c r="E40" s="91"/>
      <c r="F40" s="91"/>
      <c r="G40" s="91"/>
      <c r="H40" s="91"/>
      <c r="I40" s="9">
        <v>0</v>
      </c>
      <c r="J40" s="28">
        <v>11</v>
      </c>
      <c r="K40" s="28" t="s">
        <v>2</v>
      </c>
      <c r="L40" s="35" t="s">
        <v>5</v>
      </c>
      <c r="M40" s="30">
        <v>4620.5</v>
      </c>
      <c r="N40" s="41">
        <f>+N44</f>
        <v>1550.8</v>
      </c>
      <c r="O40" s="41">
        <f t="shared" ref="O40:T40" si="9">+O44</f>
        <v>0</v>
      </c>
      <c r="P40" s="41">
        <f t="shared" si="9"/>
        <v>0</v>
      </c>
      <c r="Q40" s="41">
        <f t="shared" si="9"/>
        <v>0</v>
      </c>
      <c r="R40" s="41">
        <f t="shared" si="9"/>
        <v>0</v>
      </c>
      <c r="S40" s="41">
        <f t="shared" si="9"/>
        <v>1425.6</v>
      </c>
      <c r="T40" s="41">
        <f t="shared" si="9"/>
        <v>0</v>
      </c>
      <c r="U40" s="61">
        <f t="shared" si="1"/>
        <v>91.926747485168946</v>
      </c>
      <c r="V40" s="61">
        <v>0</v>
      </c>
    </row>
    <row r="41" spans="1:22" s="57" customFormat="1" ht="20.25" hidden="1" customHeight="1" x14ac:dyDescent="0.2">
      <c r="A41" s="60"/>
      <c r="B41" s="94">
        <v>800</v>
      </c>
      <c r="C41" s="94"/>
      <c r="D41" s="94"/>
      <c r="E41" s="94"/>
      <c r="F41" s="94"/>
      <c r="G41" s="94"/>
      <c r="H41" s="94"/>
      <c r="I41" s="9">
        <v>0</v>
      </c>
      <c r="J41" s="31">
        <v>11</v>
      </c>
      <c r="K41" s="31">
        <v>1</v>
      </c>
      <c r="L41" s="33" t="s">
        <v>4</v>
      </c>
      <c r="M41" s="30">
        <v>324</v>
      </c>
      <c r="N41" s="42">
        <f>N42</f>
        <v>0</v>
      </c>
      <c r="O41" s="42">
        <v>0</v>
      </c>
      <c r="P41" s="109"/>
      <c r="Q41" s="109"/>
      <c r="R41" s="104"/>
      <c r="S41" s="42">
        <f>S42</f>
        <v>0</v>
      </c>
      <c r="T41" s="42">
        <v>0</v>
      </c>
      <c r="U41" s="61" t="e">
        <f t="shared" si="1"/>
        <v>#DIV/0!</v>
      </c>
      <c r="V41" s="48">
        <v>0</v>
      </c>
    </row>
    <row r="42" spans="1:22" s="57" customFormat="1" ht="47.25" hidden="1" customHeight="1" x14ac:dyDescent="0.2">
      <c r="A42" s="60"/>
      <c r="B42" s="94">
        <v>810</v>
      </c>
      <c r="C42" s="94"/>
      <c r="D42" s="94"/>
      <c r="E42" s="94"/>
      <c r="F42" s="94"/>
      <c r="G42" s="94"/>
      <c r="H42" s="94"/>
      <c r="I42" s="9">
        <v>0</v>
      </c>
      <c r="J42" s="31">
        <v>11</v>
      </c>
      <c r="K42" s="31">
        <v>1</v>
      </c>
      <c r="L42" s="32" t="s">
        <v>3</v>
      </c>
      <c r="M42" s="30">
        <v>324</v>
      </c>
      <c r="N42" s="42">
        <v>0</v>
      </c>
      <c r="O42" s="42">
        <v>0</v>
      </c>
      <c r="P42" s="109"/>
      <c r="Q42" s="109"/>
      <c r="R42" s="104"/>
      <c r="S42" s="63">
        <v>0</v>
      </c>
      <c r="T42" s="48">
        <v>0</v>
      </c>
      <c r="U42" s="61" t="e">
        <f t="shared" si="1"/>
        <v>#DIV/0!</v>
      </c>
      <c r="V42" s="48">
        <v>0</v>
      </c>
    </row>
    <row r="43" spans="1:22" s="57" customFormat="1" ht="409.6" hidden="1" customHeight="1" x14ac:dyDescent="0.2">
      <c r="A43" s="56"/>
      <c r="B43" s="6"/>
      <c r="C43" s="8"/>
      <c r="D43" s="8"/>
      <c r="E43" s="8"/>
      <c r="F43" s="6"/>
      <c r="G43" s="7"/>
      <c r="H43" s="6"/>
      <c r="I43" s="6">
        <v>0</v>
      </c>
      <c r="J43" s="37">
        <v>0</v>
      </c>
      <c r="K43" s="37">
        <v>0</v>
      </c>
      <c r="L43" s="38" t="s">
        <v>1</v>
      </c>
      <c r="M43" s="22">
        <v>138024.9</v>
      </c>
      <c r="N43" s="43">
        <v>138024.9</v>
      </c>
      <c r="O43" s="43">
        <v>0</v>
      </c>
      <c r="P43" s="44"/>
      <c r="Q43" s="44"/>
      <c r="R43" s="45"/>
      <c r="S43" s="62"/>
      <c r="T43" s="64"/>
      <c r="U43" s="61">
        <f t="shared" si="1"/>
        <v>0</v>
      </c>
      <c r="V43" s="48" t="e">
        <f t="shared" ref="V43:V47" si="10">T43/O43*100</f>
        <v>#DIV/0!</v>
      </c>
    </row>
    <row r="44" spans="1:22" s="57" customFormat="1" ht="22.5" customHeight="1" x14ac:dyDescent="0.2">
      <c r="A44" s="56"/>
      <c r="B44" s="6"/>
      <c r="C44" s="8"/>
      <c r="D44" s="8"/>
      <c r="E44" s="8"/>
      <c r="F44" s="6"/>
      <c r="G44" s="7"/>
      <c r="H44" s="6"/>
      <c r="I44" s="6"/>
      <c r="J44" s="37">
        <v>11</v>
      </c>
      <c r="K44" s="83">
        <v>1</v>
      </c>
      <c r="L44" s="38" t="s">
        <v>38</v>
      </c>
      <c r="M44" s="22"/>
      <c r="N44" s="43">
        <v>1550.8</v>
      </c>
      <c r="O44" s="43">
        <v>0</v>
      </c>
      <c r="P44" s="44"/>
      <c r="Q44" s="44"/>
      <c r="R44" s="45"/>
      <c r="S44" s="62">
        <v>1425.6</v>
      </c>
      <c r="T44" s="48">
        <v>0</v>
      </c>
      <c r="U44" s="61">
        <f t="shared" si="1"/>
        <v>91.926747485168946</v>
      </c>
      <c r="V44" s="48">
        <v>0</v>
      </c>
    </row>
    <row r="45" spans="1:22" s="57" customFormat="1" ht="24.75" customHeight="1" x14ac:dyDescent="0.2">
      <c r="A45" s="56"/>
      <c r="B45" s="6"/>
      <c r="C45" s="8"/>
      <c r="D45" s="8"/>
      <c r="E45" s="8"/>
      <c r="F45" s="6"/>
      <c r="G45" s="7"/>
      <c r="H45" s="6"/>
      <c r="I45" s="6"/>
      <c r="J45" s="47">
        <v>13</v>
      </c>
      <c r="K45" s="47"/>
      <c r="L45" s="79" t="s">
        <v>33</v>
      </c>
      <c r="M45" s="80"/>
      <c r="N45" s="81">
        <f>+N46</f>
        <v>136.4</v>
      </c>
      <c r="O45" s="81">
        <f t="shared" ref="O45:T45" si="11">+O46</f>
        <v>0</v>
      </c>
      <c r="P45" s="81">
        <f t="shared" si="11"/>
        <v>0</v>
      </c>
      <c r="Q45" s="81">
        <f t="shared" si="11"/>
        <v>0</v>
      </c>
      <c r="R45" s="81">
        <f t="shared" si="11"/>
        <v>0</v>
      </c>
      <c r="S45" s="81">
        <f t="shared" si="11"/>
        <v>136.4</v>
      </c>
      <c r="T45" s="81">
        <f t="shared" si="11"/>
        <v>0</v>
      </c>
      <c r="U45" s="61">
        <f t="shared" si="1"/>
        <v>100</v>
      </c>
      <c r="V45" s="82">
        <v>0</v>
      </c>
    </row>
    <row r="46" spans="1:22" s="57" customFormat="1" ht="24.75" customHeight="1" x14ac:dyDescent="0.2">
      <c r="A46" s="56"/>
      <c r="B46" s="6"/>
      <c r="C46" s="8"/>
      <c r="D46" s="8"/>
      <c r="E46" s="8"/>
      <c r="F46" s="6"/>
      <c r="G46" s="7"/>
      <c r="H46" s="6"/>
      <c r="I46" s="6"/>
      <c r="J46" s="37">
        <v>13</v>
      </c>
      <c r="K46" s="83">
        <v>1</v>
      </c>
      <c r="L46" s="84" t="s">
        <v>39</v>
      </c>
      <c r="M46" s="85"/>
      <c r="N46" s="86">
        <v>136.4</v>
      </c>
      <c r="O46" s="86">
        <v>0</v>
      </c>
      <c r="P46" s="87"/>
      <c r="Q46" s="87"/>
      <c r="R46" s="88"/>
      <c r="S46" s="89">
        <v>136.4</v>
      </c>
      <c r="T46" s="90">
        <v>0</v>
      </c>
      <c r="U46" s="61">
        <f t="shared" si="1"/>
        <v>100</v>
      </c>
      <c r="V46" s="90">
        <v>0</v>
      </c>
    </row>
    <row r="47" spans="1:22" s="57" customFormat="1" ht="16.5" customHeight="1" x14ac:dyDescent="0.2">
      <c r="A47" s="56"/>
      <c r="B47" s="3"/>
      <c r="C47" s="5"/>
      <c r="D47" s="5"/>
      <c r="E47" s="5"/>
      <c r="F47" s="3"/>
      <c r="G47" s="4"/>
      <c r="H47" s="3"/>
      <c r="I47" s="3"/>
      <c r="J47" s="39"/>
      <c r="K47" s="39"/>
      <c r="L47" s="40" t="s">
        <v>0</v>
      </c>
      <c r="M47" s="22"/>
      <c r="N47" s="46">
        <f t="shared" ref="N47:T47" si="12">+N18+N24+N26+N28+N30+N33+N36+N38+N40+N45</f>
        <v>286141.5</v>
      </c>
      <c r="O47" s="46">
        <f t="shared" si="12"/>
        <v>21990.300000000003</v>
      </c>
      <c r="P47" s="46" t="e">
        <f t="shared" si="12"/>
        <v>#REF!</v>
      </c>
      <c r="Q47" s="46" t="e">
        <f t="shared" si="12"/>
        <v>#REF!</v>
      </c>
      <c r="R47" s="46" t="e">
        <f t="shared" si="12"/>
        <v>#REF!</v>
      </c>
      <c r="S47" s="46">
        <f t="shared" si="12"/>
        <v>272957.7</v>
      </c>
      <c r="T47" s="46">
        <f t="shared" si="12"/>
        <v>21955.9</v>
      </c>
      <c r="U47" s="61">
        <f t="shared" ref="U47" si="13">S47/N47*100</f>
        <v>95.392559275742954</v>
      </c>
      <c r="V47" s="61">
        <f t="shared" si="10"/>
        <v>99.843567391076974</v>
      </c>
    </row>
    <row r="48" spans="1:22" ht="13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56"/>
      <c r="P48" s="56"/>
      <c r="Q48" s="56"/>
      <c r="R48" s="56"/>
      <c r="S48" s="56"/>
    </row>
  </sheetData>
  <mergeCells count="29">
    <mergeCell ref="S8:T8"/>
    <mergeCell ref="S15:T15"/>
    <mergeCell ref="U15:V15"/>
    <mergeCell ref="O14:V14"/>
    <mergeCell ref="J13:V13"/>
    <mergeCell ref="B42:H42"/>
    <mergeCell ref="P42:R42"/>
    <mergeCell ref="B41:H41"/>
    <mergeCell ref="P41:R41"/>
    <mergeCell ref="B40:H40"/>
    <mergeCell ref="B26:H26"/>
    <mergeCell ref="B36:H36"/>
    <mergeCell ref="B35:H35"/>
    <mergeCell ref="P35:R35"/>
    <mergeCell ref="B30:H30"/>
    <mergeCell ref="P30:R30"/>
    <mergeCell ref="B31:H31"/>
    <mergeCell ref="B24:H24"/>
    <mergeCell ref="J7:O7"/>
    <mergeCell ref="B20:H20"/>
    <mergeCell ref="P20:R20"/>
    <mergeCell ref="B23:H23"/>
    <mergeCell ref="B18:H18"/>
    <mergeCell ref="H15:H16"/>
    <mergeCell ref="L15:L16"/>
    <mergeCell ref="N15:O15"/>
    <mergeCell ref="J15:K15"/>
    <mergeCell ref="I15:I16"/>
    <mergeCell ref="L8:M8"/>
  </mergeCells>
  <pageMargins left="0.39370078740157483" right="0.39370078740157483" top="0.39370078740157483" bottom="0.39370078740157483" header="0.27559055118110237" footer="0.27559055118110237"/>
  <pageSetup paperSize="9" scale="68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2024-02-20T11:49:19Z</cp:lastPrinted>
  <dcterms:created xsi:type="dcterms:W3CDTF">2017-01-18T13:54:03Z</dcterms:created>
  <dcterms:modified xsi:type="dcterms:W3CDTF">2024-04-26T05:12:49Z</dcterms:modified>
</cp:coreProperties>
</file>