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90" yWindow="90" windowWidth="12720" windowHeight="14550"/>
  </bookViews>
  <sheets>
    <sheet name="ПРил 9" sheetId="3" r:id="rId1"/>
  </sheets>
  <definedNames>
    <definedName name="_xlnm.Print_Area" localSheetId="0">'ПРил 9'!$A$1:$R$105</definedName>
  </definedNames>
  <calcPr calcId="145621"/>
</workbook>
</file>

<file path=xl/calcChain.xml><?xml version="1.0" encoding="utf-8"?>
<calcChain xmlns="http://schemas.openxmlformats.org/spreadsheetml/2006/main">
  <c r="Q35" i="3" l="1"/>
  <c r="O35" i="3"/>
  <c r="Q76" i="3"/>
  <c r="O76" i="3"/>
  <c r="Q21" i="3"/>
  <c r="R57" i="3" l="1"/>
  <c r="Q57" i="3"/>
  <c r="P57" i="3"/>
  <c r="O57" i="3"/>
  <c r="R67" i="3" l="1"/>
  <c r="R66" i="3" s="1"/>
  <c r="R65" i="3" s="1"/>
  <c r="Q67" i="3"/>
  <c r="Q66" i="3" s="1"/>
  <c r="P67" i="3"/>
  <c r="O65" i="3"/>
  <c r="P66" i="3"/>
  <c r="P65" i="3" s="1"/>
  <c r="O66" i="3"/>
  <c r="O67" i="3"/>
  <c r="R48" i="3"/>
  <c r="Q48" i="3"/>
  <c r="P48" i="3"/>
  <c r="R49" i="3"/>
  <c r="Q49" i="3"/>
  <c r="P49" i="3"/>
  <c r="O48" i="3"/>
  <c r="O49" i="3"/>
  <c r="P56" i="3" l="1"/>
  <c r="Q56" i="3"/>
  <c r="R56" i="3"/>
  <c r="O56" i="3"/>
  <c r="R24" i="3" l="1"/>
  <c r="Q24" i="3"/>
  <c r="P24" i="3"/>
  <c r="O24" i="3"/>
  <c r="O63" i="3" l="1"/>
  <c r="R101" i="3" l="1"/>
  <c r="Q101" i="3"/>
  <c r="Q100" i="3" s="1"/>
  <c r="Q99" i="3" s="1"/>
  <c r="Q98" i="3" s="1"/>
  <c r="P101" i="3"/>
  <c r="P100" i="3" s="1"/>
  <c r="P99" i="3" s="1"/>
  <c r="P98" i="3" s="1"/>
  <c r="O101" i="3"/>
  <c r="O100" i="3" s="1"/>
  <c r="O99" i="3" s="1"/>
  <c r="O98" i="3" s="1"/>
  <c r="R100" i="3"/>
  <c r="R99" i="3" s="1"/>
  <c r="R98" i="3" s="1"/>
  <c r="R96" i="3"/>
  <c r="Q96" i="3"/>
  <c r="P96" i="3"/>
  <c r="O96" i="3"/>
  <c r="R94" i="3"/>
  <c r="Q94" i="3"/>
  <c r="P94" i="3"/>
  <c r="O94" i="3"/>
  <c r="R93" i="3"/>
  <c r="P93" i="3"/>
  <c r="R92" i="3"/>
  <c r="P92" i="3"/>
  <c r="R91" i="3"/>
  <c r="P91" i="3"/>
  <c r="Q89" i="3"/>
  <c r="O89" i="3"/>
  <c r="Q88" i="3"/>
  <c r="O88" i="3"/>
  <c r="Q87" i="3"/>
  <c r="O87" i="3"/>
  <c r="Q86" i="3"/>
  <c r="O86" i="3"/>
  <c r="R84" i="3"/>
  <c r="R83" i="3" s="1"/>
  <c r="R82" i="3" s="1"/>
  <c r="R81" i="3" s="1"/>
  <c r="Q84" i="3"/>
  <c r="Q83" i="3" s="1"/>
  <c r="Q82" i="3" s="1"/>
  <c r="Q81" i="3" s="1"/>
  <c r="P84" i="3"/>
  <c r="P83" i="3" s="1"/>
  <c r="P82" i="3" s="1"/>
  <c r="P81" i="3" s="1"/>
  <c r="O84" i="3"/>
  <c r="O83" i="3" s="1"/>
  <c r="O82" i="3" s="1"/>
  <c r="O81" i="3" s="1"/>
  <c r="Q79" i="3"/>
  <c r="O79" i="3"/>
  <c r="Q78" i="3"/>
  <c r="O78" i="3"/>
  <c r="Q77" i="3"/>
  <c r="O77" i="3"/>
  <c r="R75" i="3"/>
  <c r="R74" i="3" s="1"/>
  <c r="R73" i="3" s="1"/>
  <c r="Q75" i="3"/>
  <c r="Q74" i="3" s="1"/>
  <c r="Q73" i="3" s="1"/>
  <c r="P75" i="3"/>
  <c r="P74" i="3" s="1"/>
  <c r="P73" i="3" s="1"/>
  <c r="O75" i="3"/>
  <c r="O74" i="3" s="1"/>
  <c r="O73" i="3" s="1"/>
  <c r="R70" i="3"/>
  <c r="R69" i="3" s="1"/>
  <c r="Q70" i="3"/>
  <c r="Q69" i="3" s="1"/>
  <c r="Q65" i="3" s="1"/>
  <c r="P70" i="3"/>
  <c r="P69" i="3" s="1"/>
  <c r="O70" i="3"/>
  <c r="O69" i="3" s="1"/>
  <c r="R63" i="3"/>
  <c r="R62" i="3" s="1"/>
  <c r="Q63" i="3"/>
  <c r="Q62" i="3" s="1"/>
  <c r="P63" i="3"/>
  <c r="P62" i="3" s="1"/>
  <c r="O62" i="3"/>
  <c r="R60" i="3"/>
  <c r="R59" i="3" s="1"/>
  <c r="Q60" i="3"/>
  <c r="Q59" i="3" s="1"/>
  <c r="P60" i="3"/>
  <c r="P59" i="3" s="1"/>
  <c r="O60" i="3"/>
  <c r="O59" i="3" s="1"/>
  <c r="R52" i="3"/>
  <c r="R51" i="3" s="1"/>
  <c r="Q52" i="3"/>
  <c r="Q51" i="3" s="1"/>
  <c r="P52" i="3"/>
  <c r="P51" i="3" s="1"/>
  <c r="O52" i="3"/>
  <c r="O51" i="3" s="1"/>
  <c r="Q44" i="3"/>
  <c r="Q43" i="3" s="1"/>
  <c r="Q42" i="3" s="1"/>
  <c r="Q41" i="3" s="1"/>
  <c r="O44" i="3"/>
  <c r="O43" i="3" s="1"/>
  <c r="O42" i="3" s="1"/>
  <c r="O41" i="3" s="1"/>
  <c r="Q39" i="3"/>
  <c r="Q38" i="3" s="1"/>
  <c r="Q37" i="3" s="1"/>
  <c r="Q36" i="3" s="1"/>
  <c r="O39" i="3"/>
  <c r="O38" i="3" s="1"/>
  <c r="O37" i="3" s="1"/>
  <c r="O36" i="3" s="1"/>
  <c r="R34" i="3"/>
  <c r="R31" i="3" s="1"/>
  <c r="R30" i="3" s="1"/>
  <c r="Q34" i="3"/>
  <c r="P34" i="3"/>
  <c r="P31" i="3" s="1"/>
  <c r="P30" i="3" s="1"/>
  <c r="O34" i="3"/>
  <c r="Q32" i="3"/>
  <c r="O32" i="3"/>
  <c r="R28" i="3"/>
  <c r="R27" i="3" s="1"/>
  <c r="R26" i="3" s="1"/>
  <c r="Q28" i="3"/>
  <c r="Q27" i="3" s="1"/>
  <c r="Q26" i="3" s="1"/>
  <c r="P28" i="3"/>
  <c r="P27" i="3" s="1"/>
  <c r="P26" i="3" s="1"/>
  <c r="O28" i="3"/>
  <c r="O27" i="3" s="1"/>
  <c r="O26" i="3" s="1"/>
  <c r="R22" i="3"/>
  <c r="Q22" i="3"/>
  <c r="P22" i="3"/>
  <c r="O22" i="3"/>
  <c r="R20" i="3"/>
  <c r="Q20" i="3"/>
  <c r="P20" i="3"/>
  <c r="O20" i="3"/>
  <c r="R18" i="3"/>
  <c r="P18" i="3"/>
  <c r="R16" i="3"/>
  <c r="R15" i="3" s="1"/>
  <c r="R14" i="3" s="1"/>
  <c r="P16" i="3"/>
  <c r="P15" i="3" s="1"/>
  <c r="P14" i="3" s="1"/>
  <c r="O16" i="3"/>
  <c r="O15" i="3" s="1"/>
  <c r="O14" i="3" s="1"/>
  <c r="R47" i="3" l="1"/>
  <c r="R46" i="3" s="1"/>
  <c r="R55" i="3"/>
  <c r="R54" i="3" s="1"/>
  <c r="O47" i="3"/>
  <c r="O46" i="3" s="1"/>
  <c r="O55" i="3"/>
  <c r="O54" i="3" s="1"/>
  <c r="P47" i="3"/>
  <c r="P46" i="3" s="1"/>
  <c r="P55" i="3"/>
  <c r="P54" i="3" s="1"/>
  <c r="Q55" i="3"/>
  <c r="Q54" i="3" s="1"/>
  <c r="Q47" i="3"/>
  <c r="Q46" i="3" s="1"/>
  <c r="P13" i="3"/>
  <c r="R13" i="3"/>
  <c r="O31" i="3"/>
  <c r="O30" i="3" s="1"/>
  <c r="Q31" i="3"/>
  <c r="Q30" i="3" s="1"/>
  <c r="O19" i="3"/>
  <c r="O18" i="3" s="1"/>
  <c r="P19" i="3"/>
  <c r="Q19" i="3"/>
  <c r="Q18" i="3" s="1"/>
  <c r="R19" i="3"/>
  <c r="O93" i="3"/>
  <c r="O92" i="3" s="1"/>
  <c r="O91" i="3" s="1"/>
  <c r="Q93" i="3"/>
  <c r="Q92" i="3" s="1"/>
  <c r="Q91" i="3" s="1"/>
  <c r="Q72" i="3"/>
  <c r="O72" i="3"/>
  <c r="O13" i="3" l="1"/>
  <c r="O103" i="3" s="1"/>
  <c r="O105" i="3" s="1"/>
  <c r="R103" i="3"/>
  <c r="P103" i="3"/>
  <c r="R105" i="3"/>
  <c r="Q16" i="3"/>
  <c r="Q15" i="3" s="1"/>
  <c r="Q14" i="3" s="1"/>
  <c r="Q13" i="3" s="1"/>
  <c r="Q103" i="3" s="1"/>
  <c r="P105" i="3"/>
  <c r="R108" i="3" l="1"/>
  <c r="Q105" i="3"/>
  <c r="P108" i="3"/>
</calcChain>
</file>

<file path=xl/sharedStrings.xml><?xml version="1.0" encoding="utf-8"?>
<sst xmlns="http://schemas.openxmlformats.org/spreadsheetml/2006/main" count="219" uniqueCount="64">
  <si>
    <t>ИТОГО</t>
  </si>
  <si>
    <t>9900000000</t>
  </si>
  <si>
    <t>Иные закупки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</si>
  <si>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</si>
  <si>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</si>
  <si>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</si>
  <si>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</si>
  <si>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</si>
  <si>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</si>
  <si>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</si>
  <si>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</si>
  <si>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</si>
  <si>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</si>
  <si>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</si>
  <si>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</si>
  <si>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</si>
  <si>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</si>
  <si>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</si>
  <si>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</si>
  <si>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</si>
  <si>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</si>
  <si>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</si>
  <si>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</si>
  <si>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ОБЩЕГОСУДАРСТВЕННЫЕ ВОПРОСЫ</t>
  </si>
  <si>
    <t>КВР</t>
  </si>
  <si>
    <t>в том числе средства вышестоя- щих бюджетов</t>
  </si>
  <si>
    <t>вид расхо-дов</t>
  </si>
  <si>
    <t>целевая статья</t>
  </si>
  <si>
    <t>под-раздел</t>
  </si>
  <si>
    <t>раз-дел</t>
  </si>
  <si>
    <t>Сумма</t>
  </si>
  <si>
    <t>Наименование показателя</t>
  </si>
  <si>
    <t>Коды классификации расходов бюджета</t>
  </si>
  <si>
    <t>тыс. рублей</t>
  </si>
  <si>
    <t>НАЦИОНАЛЬНАЯ ЭКОНОМИКА</t>
  </si>
  <si>
    <t>Закупка товаров, работ и услуг для обеспечения государственных (муниципальных) нужд</t>
  </si>
  <si>
    <t>Дорожное хозяйство (дорожные фонды)</t>
  </si>
  <si>
    <t>Социальные выплаты гражданам,кроме публичных нормативных социальных выплат</t>
  </si>
  <si>
    <t>Социальное обеспечение и иные выплаты населению</t>
  </si>
  <si>
    <t>Пенсионное обеспечение</t>
  </si>
  <si>
    <t>СОЦИАЛЬНАЯ ПОЛИТИКА</t>
  </si>
  <si>
    <t>Е100000000</t>
  </si>
  <si>
    <t>Резервные фонды</t>
  </si>
  <si>
    <t>Резервные средства</t>
  </si>
  <si>
    <t>Функционирование  высшего должностного лица субъекта Российской Федерации и муниципального образование</t>
  </si>
  <si>
    <t>Е400000000</t>
  </si>
  <si>
    <t>Муниципальная программа "Благоустройство и содержание территории Советского внутригородского района городского округа Самара" на 2021-2025 годы</t>
  </si>
  <si>
    <t>Профессиональная подготовка, переподготовка и повышение квалификации</t>
  </si>
  <si>
    <t>Субсидии некоммерческим организациям ( за исключением государственных( муниципальных) учреждений, государственных корпораций (компаний), публично-правовых компаний)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</si>
  <si>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</si>
  <si>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</si>
  <si>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 долга</t>
  </si>
  <si>
    <t>Обслуживание муниципального долга</t>
  </si>
  <si>
    <t>Муниципальная программа"Благоустройство и содержание территории Советского внутригородского района городского округа Самара" на 2021-2025 годы</t>
  </si>
  <si>
    <t>в том числе средства вышестоящих бюджетов</t>
  </si>
  <si>
    <t>Условно утверждаемые расходы</t>
  </si>
  <si>
    <t>Всего с учетом условно утверждаемых расходов</t>
  </si>
  <si>
    <t>2025 год-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</si>
  <si>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</si>
  <si>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Распределение бюджетных ассигнований на плановый период 2025 и 2026 годов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Советского внутригородского района городского округа Самара Самарской области</t>
  </si>
  <si>
    <t>Муниципальная программа "Комфортная городская среда" на 2018-2025годы</t>
  </si>
  <si>
    <t>Другие вопросы в области жилищно-коммунального хозяйства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</si>
  <si>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</si>
  <si>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Приложение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</si>
</sst>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;\-#,##0.0"/>
    <numFmt numFmtId="165" formatCode="000"/>
    <numFmt numFmtId="166" formatCode="0000000000"/>
    <numFmt numFmtId="167" formatCode="00"/>
    <numFmt numFmtId="168" formatCode="0000000"/>
    <numFmt numFmtId="169" formatCode="000\.00\.00"/>
    <numFmt numFmtId="170" formatCode="#,##0.0_ ;\-#,##0.0\ "/>
    <numFmt numFmtId="171" formatCode="#,##0.0;[Red]\-#,##0.0"/>
    <numFmt numFmtId="172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1" xfId="1" applyNumberFormat="1" applyFont="1" applyFill="1" applyBorder="1" applyAlignment="1" applyProtection="1">
      <alignment vertical="center" wrapText="1"/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Protection="1"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vertical="center" wrapText="1"/>
      <protection hidden="1"/>
    </xf>
    <xf numFmtId="167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vertical="top" wrapText="1"/>
      <protection hidden="1"/>
    </xf>
    <xf numFmtId="166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3" fillId="0" borderId="3" xfId="1" applyNumberFormat="1" applyFont="1" applyFill="1" applyBorder="1" applyAlignment="1" applyProtection="1">
      <alignment horizontal="left" vertical="top" wrapText="1"/>
      <protection hidden="1"/>
    </xf>
    <xf numFmtId="169" fontId="2" fillId="0" borderId="3" xfId="1" applyNumberFormat="1" applyFont="1" applyFill="1" applyBorder="1" applyAlignment="1" applyProtection="1">
      <alignment horizontal="left" vertical="top" wrapText="1"/>
      <protection hidden="1"/>
    </xf>
    <xf numFmtId="0" fontId="3" fillId="0" borderId="1" xfId="1" applyNumberFormat="1" applyFont="1" applyFill="1" applyBorder="1" applyAlignment="1" applyProtection="1">
      <alignment vertical="top" wrapText="1"/>
      <protection hidden="1"/>
    </xf>
    <xf numFmtId="0" fontId="2" fillId="0" borderId="3" xfId="1" applyNumberFormat="1" applyFont="1" applyFill="1" applyBorder="1" applyAlignment="1" applyProtection="1">
      <alignment vertical="top" wrapText="1"/>
      <protection hidden="1"/>
    </xf>
    <xf numFmtId="0" fontId="2" fillId="0" borderId="1" xfId="1" applyFont="1" applyFill="1" applyBorder="1" applyAlignment="1" applyProtection="1">
      <protection hidden="1"/>
    </xf>
    <xf numFmtId="0" fontId="2" fillId="0" borderId="3" xfId="1" applyFont="1" applyFill="1" applyBorder="1" applyAlignment="1" applyProtection="1">
      <protection hidden="1"/>
    </xf>
    <xf numFmtId="0" fontId="2" fillId="0" borderId="2" xfId="1" applyFont="1" applyFill="1" applyBorder="1" applyAlignment="1" applyProtection="1"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170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170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71" fontId="2" fillId="0" borderId="1" xfId="1" applyNumberFormat="1" applyFont="1" applyFill="1" applyBorder="1" applyAlignment="1" applyProtection="1">
      <protection hidden="1"/>
    </xf>
    <xf numFmtId="171" fontId="3" fillId="0" borderId="1" xfId="1" applyNumberFormat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2" fillId="0" borderId="0" xfId="1" applyFont="1" applyFill="1"/>
    <xf numFmtId="0" fontId="2" fillId="0" borderId="4" xfId="1" applyFont="1" applyFill="1" applyBorder="1" applyProtection="1">
      <protection hidden="1"/>
    </xf>
    <xf numFmtId="0" fontId="2" fillId="0" borderId="1" xfId="1" applyFont="1" applyFill="1" applyBorder="1" applyProtection="1">
      <protection hidden="1"/>
    </xf>
    <xf numFmtId="0" fontId="3" fillId="0" borderId="0" xfId="1" applyFont="1" applyFill="1"/>
    <xf numFmtId="0" fontId="3" fillId="0" borderId="1" xfId="1" applyFont="1" applyFill="1" applyBorder="1"/>
    <xf numFmtId="170" fontId="3" fillId="0" borderId="1" xfId="1" applyNumberFormat="1" applyFont="1" applyFill="1" applyBorder="1"/>
    <xf numFmtId="170" fontId="2" fillId="0" borderId="0" xfId="1" applyNumberFormat="1" applyFont="1" applyFill="1"/>
    <xf numFmtId="0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72" fontId="2" fillId="0" borderId="1" xfId="1" applyNumberFormat="1" applyFont="1" applyFill="1" applyBorder="1" applyProtection="1"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72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3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365960</xdr:colOff>
      <xdr:row>0</xdr:row>
      <xdr:rowOff>111292</xdr:rowOff>
    </xdr:from>
    <xdr:to>
      <xdr:col>18</xdr:col>
      <xdr:colOff>70184</xdr:colOff>
      <xdr:row>6</xdr:row>
      <xdr:rowOff>54142</xdr:rowOff>
    </xdr:to>
    <xdr:sp macro="" textlink="">
      <xdr:nvSpPr>
        <xdr:cNvPr id="1025" name="TextBox 1"/>
        <xdr:cNvSpPr txBox="1">
          <a:spLocks noChangeArrowheads="1"/>
        </xdr:cNvSpPr>
      </xdr:nvSpPr>
      <xdr:spPr bwMode="auto">
        <a:xfrm>
          <a:off x="6201276" y="111292"/>
          <a:ext cx="3614487" cy="114600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Приложение 8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 Решению  Совета депутатов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Советского внутригородского района городского округа Самара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от « ___»______________2024 г. № _____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showGridLines="0" tabSelected="1" topLeftCell="J1" zoomScale="95" zoomScaleNormal="95" workbookViewId="0">
      <selection activeCell="S8" sqref="S8"/>
    </sheetView>
  </sheetViews>
  <sheetFormatPr defaultColWidth="9.140625" defaultRowHeight="15.75" x14ac:dyDescent="0.25"/>
  <cols>
    <col min="1" max="9" width="0" style="34" hidden="1" customWidth="1"/>
    <col min="10" max="10" width="7.140625" style="34" customWidth="1"/>
    <col min="11" max="11" width="6.140625" style="34" customWidth="1"/>
    <col min="12" max="12" width="14.28515625" style="34" customWidth="1"/>
    <col min="13" max="13" width="8.140625" style="34" customWidth="1"/>
    <col min="14" max="14" width="51.7109375" style="34" customWidth="1"/>
    <col min="15" max="15" width="15" style="34" customWidth="1"/>
    <col min="16" max="16" width="14.28515625" style="34" customWidth="1"/>
    <col min="17" max="17" width="15" style="34" customWidth="1"/>
    <col min="18" max="18" width="14.28515625" style="34" customWidth="1"/>
    <col min="19" max="253" width="9.140625" style="34" customWidth="1"/>
    <col min="254" max="16384" width="9.140625" style="34"/>
  </cols>
  <sheetData>
    <row r="1" spans="1:18" x14ac:dyDescent="0.25">
      <c r="A1" s="2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O1" s="3"/>
      <c r="Q1" s="3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O2" s="3"/>
      <c r="Q2" s="3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O3" s="3"/>
      <c r="Q3" s="3"/>
    </row>
    <row r="4" spans="1:18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O4" s="3"/>
      <c r="Q4" s="3"/>
    </row>
    <row r="5" spans="1: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O5" s="3"/>
      <c r="Q5" s="3"/>
    </row>
    <row r="6" spans="1:18" x14ac:dyDescent="0.25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</row>
    <row r="7" spans="1:18" ht="18.75" x14ac:dyDescent="0.25">
      <c r="A7" s="2"/>
      <c r="B7" s="2"/>
      <c r="C7" s="2"/>
      <c r="D7" s="2"/>
      <c r="E7" s="2"/>
      <c r="F7" s="2"/>
      <c r="G7" s="2"/>
      <c r="H7" s="2"/>
      <c r="I7" s="2"/>
      <c r="J7" s="55" t="s">
        <v>63</v>
      </c>
      <c r="K7" s="55"/>
      <c r="L7" s="55"/>
      <c r="M7" s="55"/>
      <c r="N7" s="55"/>
      <c r="O7" s="55"/>
      <c r="P7" s="55"/>
      <c r="Q7" s="55"/>
      <c r="R7" s="55"/>
    </row>
    <row r="8" spans="1:18" ht="72.75" customHeight="1" x14ac:dyDescent="0.25">
      <c r="A8" s="2"/>
      <c r="B8" s="4"/>
      <c r="C8" s="4"/>
      <c r="D8" s="4"/>
      <c r="E8" s="4"/>
      <c r="F8" s="4"/>
      <c r="G8" s="4"/>
      <c r="H8" s="4"/>
      <c r="I8" s="4"/>
      <c r="J8" s="56" t="s">
        <v>59</v>
      </c>
      <c r="K8" s="56"/>
      <c r="L8" s="56"/>
      <c r="M8" s="56"/>
      <c r="N8" s="56"/>
      <c r="O8" s="56"/>
      <c r="P8" s="56"/>
      <c r="Q8" s="56"/>
      <c r="R8" s="56"/>
    </row>
    <row r="9" spans="1:18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5"/>
      <c r="N9" s="2"/>
      <c r="O9" s="5"/>
      <c r="P9" s="6"/>
      <c r="Q9" s="5"/>
      <c r="R9" s="6" t="s">
        <v>33</v>
      </c>
    </row>
    <row r="10" spans="1:18" ht="33" customHeight="1" x14ac:dyDescent="0.25">
      <c r="A10" s="2"/>
      <c r="B10" s="5"/>
      <c r="C10" s="5"/>
      <c r="D10" s="5"/>
      <c r="E10" s="5"/>
      <c r="F10" s="5"/>
      <c r="G10" s="5"/>
      <c r="H10" s="57"/>
      <c r="I10" s="57"/>
      <c r="J10" s="58" t="s">
        <v>32</v>
      </c>
      <c r="K10" s="58"/>
      <c r="L10" s="58"/>
      <c r="M10" s="58"/>
      <c r="N10" s="59" t="s">
        <v>31</v>
      </c>
      <c r="O10" s="58" t="s">
        <v>30</v>
      </c>
      <c r="P10" s="58"/>
      <c r="Q10" s="58" t="s">
        <v>30</v>
      </c>
      <c r="R10" s="58"/>
    </row>
    <row r="11" spans="1:18" ht="90" customHeight="1" x14ac:dyDescent="0.25">
      <c r="A11" s="2"/>
      <c r="B11" s="5"/>
      <c r="C11" s="5"/>
      <c r="D11" s="5"/>
      <c r="E11" s="5"/>
      <c r="F11" s="5"/>
      <c r="G11" s="5"/>
      <c r="H11" s="57"/>
      <c r="I11" s="57"/>
      <c r="J11" s="41" t="s">
        <v>29</v>
      </c>
      <c r="K11" s="41" t="s">
        <v>28</v>
      </c>
      <c r="L11" s="41" t="s">
        <v>27</v>
      </c>
      <c r="M11" s="41" t="s">
        <v>26</v>
      </c>
      <c r="N11" s="60"/>
      <c r="O11" s="9" t="s">
        <v>57</v>
      </c>
      <c r="P11" s="9" t="s">
        <v>25</v>
      </c>
      <c r="Q11" s="9">
        <v>2026</v>
      </c>
      <c r="R11" s="9" t="s">
        <v>54</v>
      </c>
    </row>
    <row r="12" spans="1:18" ht="14.25" customHeight="1" x14ac:dyDescent="0.25">
      <c r="A12" s="2"/>
      <c r="B12" s="42"/>
      <c r="C12" s="7"/>
      <c r="D12" s="7"/>
      <c r="E12" s="7"/>
      <c r="F12" s="7"/>
      <c r="G12" s="8"/>
      <c r="H12" s="7" t="s">
        <v>24</v>
      </c>
      <c r="I12" s="43"/>
      <c r="J12" s="9">
        <v>1</v>
      </c>
      <c r="K12" s="9">
        <v>2</v>
      </c>
      <c r="L12" s="9">
        <v>3</v>
      </c>
      <c r="M12" s="9">
        <v>4</v>
      </c>
      <c r="N12" s="10">
        <v>5</v>
      </c>
      <c r="O12" s="9">
        <v>6</v>
      </c>
      <c r="P12" s="9">
        <v>7</v>
      </c>
      <c r="Q12" s="9">
        <v>6</v>
      </c>
      <c r="R12" s="9">
        <v>7</v>
      </c>
    </row>
    <row r="13" spans="1:18" ht="37.5" customHeight="1" x14ac:dyDescent="0.25">
      <c r="A13" s="35"/>
      <c r="B13" s="61">
        <v>100</v>
      </c>
      <c r="C13" s="61"/>
      <c r="D13" s="61"/>
      <c r="E13" s="61"/>
      <c r="F13" s="61"/>
      <c r="G13" s="61"/>
      <c r="H13" s="61"/>
      <c r="I13" s="11">
        <v>0</v>
      </c>
      <c r="J13" s="12">
        <v>1</v>
      </c>
      <c r="K13" s="12" t="s">
        <v>4</v>
      </c>
      <c r="L13" s="13" t="s">
        <v>4</v>
      </c>
      <c r="M13" s="14" t="s">
        <v>4</v>
      </c>
      <c r="N13" s="15" t="s">
        <v>23</v>
      </c>
      <c r="O13" s="29">
        <f>+O18+O26+O30+O14</f>
        <v>154343.70000000001</v>
      </c>
      <c r="P13" s="29">
        <f t="shared" ref="P13:R13" si="0">+P18+P26+P30+P14</f>
        <v>1976</v>
      </c>
      <c r="Q13" s="29">
        <f t="shared" si="0"/>
        <v>157270.39999999999</v>
      </c>
      <c r="R13" s="29">
        <f t="shared" si="0"/>
        <v>1976</v>
      </c>
    </row>
    <row r="14" spans="1:18" ht="54.75" customHeight="1" x14ac:dyDescent="0.25">
      <c r="A14" s="35"/>
      <c r="B14" s="45"/>
      <c r="C14" s="45"/>
      <c r="D14" s="45"/>
      <c r="E14" s="45"/>
      <c r="F14" s="45"/>
      <c r="G14" s="45"/>
      <c r="H14" s="45"/>
      <c r="I14" s="11"/>
      <c r="J14" s="16">
        <v>1</v>
      </c>
      <c r="K14" s="16">
        <v>2</v>
      </c>
      <c r="L14" s="13"/>
      <c r="M14" s="14"/>
      <c r="N14" s="17" t="s">
        <v>44</v>
      </c>
      <c r="O14" s="30">
        <f t="shared" ref="O14:R16" si="1">+O15</f>
        <v>3527</v>
      </c>
      <c r="P14" s="30">
        <f t="shared" si="1"/>
        <v>0</v>
      </c>
      <c r="Q14" s="30">
        <f t="shared" si="1"/>
        <v>3527</v>
      </c>
      <c r="R14" s="30">
        <f t="shared" si="1"/>
        <v>0</v>
      </c>
    </row>
    <row r="15" spans="1:18" ht="29.25" customHeight="1" x14ac:dyDescent="0.25">
      <c r="A15" s="35"/>
      <c r="B15" s="45"/>
      <c r="C15" s="45"/>
      <c r="D15" s="45"/>
      <c r="E15" s="45"/>
      <c r="F15" s="45"/>
      <c r="G15" s="45"/>
      <c r="H15" s="45"/>
      <c r="I15" s="11"/>
      <c r="J15" s="16">
        <v>1</v>
      </c>
      <c r="K15" s="16">
        <v>2</v>
      </c>
      <c r="L15" s="18" t="s">
        <v>1</v>
      </c>
      <c r="M15" s="14"/>
      <c r="N15" s="1" t="s">
        <v>3</v>
      </c>
      <c r="O15" s="30">
        <f t="shared" si="1"/>
        <v>3527</v>
      </c>
      <c r="P15" s="30">
        <f t="shared" si="1"/>
        <v>0</v>
      </c>
      <c r="Q15" s="30">
        <f t="shared" si="1"/>
        <v>3527</v>
      </c>
      <c r="R15" s="30">
        <f t="shared" si="1"/>
        <v>0</v>
      </c>
    </row>
    <row r="16" spans="1:18" ht="102" customHeight="1" x14ac:dyDescent="0.25">
      <c r="A16" s="35"/>
      <c r="B16" s="45"/>
      <c r="C16" s="45"/>
      <c r="D16" s="45"/>
      <c r="E16" s="45"/>
      <c r="F16" s="45"/>
      <c r="G16" s="45"/>
      <c r="H16" s="45"/>
      <c r="I16" s="11"/>
      <c r="J16" s="16">
        <v>1</v>
      </c>
      <c r="K16" s="16">
        <v>2</v>
      </c>
      <c r="L16" s="18" t="s">
        <v>1</v>
      </c>
      <c r="M16" s="19">
        <v>100</v>
      </c>
      <c r="N16" s="17" t="s">
        <v>21</v>
      </c>
      <c r="O16" s="30">
        <f t="shared" si="1"/>
        <v>3527</v>
      </c>
      <c r="P16" s="30">
        <f t="shared" si="1"/>
        <v>0</v>
      </c>
      <c r="Q16" s="30">
        <f t="shared" si="1"/>
        <v>3527</v>
      </c>
      <c r="R16" s="30">
        <f t="shared" si="1"/>
        <v>0</v>
      </c>
    </row>
    <row r="17" spans="1:18" ht="48.75" customHeight="1" x14ac:dyDescent="0.25">
      <c r="A17" s="35"/>
      <c r="B17" s="45"/>
      <c r="C17" s="45"/>
      <c r="D17" s="45"/>
      <c r="E17" s="45"/>
      <c r="F17" s="45"/>
      <c r="G17" s="45"/>
      <c r="H17" s="45"/>
      <c r="I17" s="11"/>
      <c r="J17" s="16">
        <v>1</v>
      </c>
      <c r="K17" s="16">
        <v>2</v>
      </c>
      <c r="L17" s="18" t="s">
        <v>1</v>
      </c>
      <c r="M17" s="19">
        <v>120</v>
      </c>
      <c r="N17" s="1" t="s">
        <v>20</v>
      </c>
      <c r="O17" s="49">
        <v>3527</v>
      </c>
      <c r="P17" s="30">
        <v>0</v>
      </c>
      <c r="Q17" s="49">
        <v>3527</v>
      </c>
      <c r="R17" s="30">
        <v>0</v>
      </c>
    </row>
    <row r="18" spans="1:18" ht="66" customHeight="1" x14ac:dyDescent="0.25">
      <c r="A18" s="35"/>
      <c r="B18" s="54">
        <v>104</v>
      </c>
      <c r="C18" s="54"/>
      <c r="D18" s="54"/>
      <c r="E18" s="54"/>
      <c r="F18" s="54"/>
      <c r="G18" s="54"/>
      <c r="H18" s="54"/>
      <c r="I18" s="11">
        <v>0</v>
      </c>
      <c r="J18" s="16">
        <v>1</v>
      </c>
      <c r="K18" s="16">
        <v>4</v>
      </c>
      <c r="L18" s="18" t="s">
        <v>4</v>
      </c>
      <c r="M18" s="19" t="s">
        <v>4</v>
      </c>
      <c r="N18" s="17" t="s">
        <v>62</v>
      </c>
      <c r="O18" s="30">
        <f>+O19</f>
        <v>88922</v>
      </c>
      <c r="P18" s="30">
        <f>+P21+P23</f>
        <v>1976</v>
      </c>
      <c r="Q18" s="30">
        <f>+Q19</f>
        <v>90898</v>
      </c>
      <c r="R18" s="30">
        <f>+R21+R23</f>
        <v>1976</v>
      </c>
    </row>
    <row r="19" spans="1:18" ht="29.25" customHeight="1" x14ac:dyDescent="0.25">
      <c r="A19" s="35"/>
      <c r="B19" s="54" t="s">
        <v>1</v>
      </c>
      <c r="C19" s="54"/>
      <c r="D19" s="54"/>
      <c r="E19" s="54"/>
      <c r="F19" s="54"/>
      <c r="G19" s="54"/>
      <c r="H19" s="54"/>
      <c r="I19" s="11">
        <v>0</v>
      </c>
      <c r="J19" s="16">
        <v>1</v>
      </c>
      <c r="K19" s="16">
        <v>4</v>
      </c>
      <c r="L19" s="18" t="s">
        <v>1</v>
      </c>
      <c r="M19" s="19" t="s">
        <v>4</v>
      </c>
      <c r="N19" s="1" t="s">
        <v>3</v>
      </c>
      <c r="O19" s="30">
        <f>+O20+O22+O24</f>
        <v>88922</v>
      </c>
      <c r="P19" s="30">
        <f t="shared" ref="P19:R19" si="2">+P20+P22+P24</f>
        <v>1976</v>
      </c>
      <c r="Q19" s="30">
        <f t="shared" si="2"/>
        <v>90898</v>
      </c>
      <c r="R19" s="30">
        <f t="shared" si="2"/>
        <v>1976</v>
      </c>
    </row>
    <row r="20" spans="1:18" ht="69.75" customHeight="1" x14ac:dyDescent="0.25">
      <c r="A20" s="35"/>
      <c r="B20" s="54">
        <v>100</v>
      </c>
      <c r="C20" s="54"/>
      <c r="D20" s="54"/>
      <c r="E20" s="54"/>
      <c r="F20" s="54"/>
      <c r="G20" s="54"/>
      <c r="H20" s="54"/>
      <c r="I20" s="11">
        <v>0</v>
      </c>
      <c r="J20" s="16">
        <v>1</v>
      </c>
      <c r="K20" s="16">
        <v>4</v>
      </c>
      <c r="L20" s="18" t="s">
        <v>1</v>
      </c>
      <c r="M20" s="19">
        <v>100</v>
      </c>
      <c r="N20" s="17" t="s">
        <v>21</v>
      </c>
      <c r="O20" s="30">
        <f>+O21</f>
        <v>88096.7</v>
      </c>
      <c r="P20" s="30">
        <f>+P21</f>
        <v>1976</v>
      </c>
      <c r="Q20" s="30">
        <f>+Q21</f>
        <v>90072.7</v>
      </c>
      <c r="R20" s="30">
        <f>+R21</f>
        <v>1976</v>
      </c>
    </row>
    <row r="21" spans="1:18" ht="44.25" customHeight="1" x14ac:dyDescent="0.25">
      <c r="A21" s="35"/>
      <c r="B21" s="54">
        <v>120</v>
      </c>
      <c r="C21" s="54"/>
      <c r="D21" s="54"/>
      <c r="E21" s="54"/>
      <c r="F21" s="54"/>
      <c r="G21" s="54"/>
      <c r="H21" s="54"/>
      <c r="I21" s="11">
        <v>0</v>
      </c>
      <c r="J21" s="16">
        <v>1</v>
      </c>
      <c r="K21" s="16">
        <v>4</v>
      </c>
      <c r="L21" s="18" t="s">
        <v>1</v>
      </c>
      <c r="M21" s="19">
        <v>120</v>
      </c>
      <c r="N21" s="1" t="s">
        <v>20</v>
      </c>
      <c r="O21" s="49">
        <v>88096.7</v>
      </c>
      <c r="P21" s="30">
        <v>1976</v>
      </c>
      <c r="Q21" s="49">
        <f>88096.7+1976</f>
        <v>90072.7</v>
      </c>
      <c r="R21" s="30">
        <v>1976</v>
      </c>
    </row>
    <row r="22" spans="1:18" ht="35.25" customHeight="1" x14ac:dyDescent="0.25">
      <c r="A22" s="35"/>
      <c r="B22" s="54">
        <v>200</v>
      </c>
      <c r="C22" s="54"/>
      <c r="D22" s="54"/>
      <c r="E22" s="54"/>
      <c r="F22" s="54"/>
      <c r="G22" s="54"/>
      <c r="H22" s="54"/>
      <c r="I22" s="11">
        <v>0</v>
      </c>
      <c r="J22" s="16">
        <v>1</v>
      </c>
      <c r="K22" s="16">
        <v>4</v>
      </c>
      <c r="L22" s="18" t="s">
        <v>1</v>
      </c>
      <c r="M22" s="19">
        <v>200</v>
      </c>
      <c r="N22" s="17" t="s">
        <v>35</v>
      </c>
      <c r="O22" s="30">
        <f>+O23</f>
        <v>793.3</v>
      </c>
      <c r="P22" s="30">
        <f>+P23</f>
        <v>0</v>
      </c>
      <c r="Q22" s="30">
        <f>+Q23</f>
        <v>793.3</v>
      </c>
      <c r="R22" s="30">
        <f>+R23</f>
        <v>0</v>
      </c>
    </row>
    <row r="23" spans="1:18" ht="46.5" customHeight="1" x14ac:dyDescent="0.25">
      <c r="A23" s="35"/>
      <c r="B23" s="54">
        <v>240</v>
      </c>
      <c r="C23" s="54"/>
      <c r="D23" s="54"/>
      <c r="E23" s="54"/>
      <c r="F23" s="54"/>
      <c r="G23" s="54"/>
      <c r="H23" s="54"/>
      <c r="I23" s="11">
        <v>0</v>
      </c>
      <c r="J23" s="16">
        <v>1</v>
      </c>
      <c r="K23" s="16">
        <v>4</v>
      </c>
      <c r="L23" s="18" t="s">
        <v>1</v>
      </c>
      <c r="M23" s="19">
        <v>240</v>
      </c>
      <c r="N23" s="1" t="s">
        <v>2</v>
      </c>
      <c r="O23" s="30">
        <v>793.3</v>
      </c>
      <c r="P23" s="30">
        <v>0</v>
      </c>
      <c r="Q23" s="30">
        <v>793.3</v>
      </c>
      <c r="R23" s="30">
        <v>0</v>
      </c>
    </row>
    <row r="24" spans="1:18" x14ac:dyDescent="0.25">
      <c r="A24" s="35"/>
      <c r="B24" s="47"/>
      <c r="C24" s="47"/>
      <c r="D24" s="47"/>
      <c r="E24" s="47"/>
      <c r="F24" s="47"/>
      <c r="G24" s="47"/>
      <c r="H24" s="47"/>
      <c r="I24" s="11"/>
      <c r="J24" s="47">
        <v>1</v>
      </c>
      <c r="K24" s="47">
        <v>4</v>
      </c>
      <c r="L24" s="50" t="s">
        <v>1</v>
      </c>
      <c r="M24" s="51">
        <v>800</v>
      </c>
      <c r="N24" s="1" t="s">
        <v>5</v>
      </c>
      <c r="O24" s="49">
        <f>O25</f>
        <v>32</v>
      </c>
      <c r="P24" s="49">
        <f>P25</f>
        <v>0</v>
      </c>
      <c r="Q24" s="49">
        <f>Q25</f>
        <v>32</v>
      </c>
      <c r="R24" s="49">
        <f>R25</f>
        <v>0</v>
      </c>
    </row>
    <row r="25" spans="1:18" x14ac:dyDescent="0.25">
      <c r="A25" s="35"/>
      <c r="B25" s="47"/>
      <c r="C25" s="47"/>
      <c r="D25" s="47"/>
      <c r="E25" s="47"/>
      <c r="F25" s="47"/>
      <c r="G25" s="47"/>
      <c r="H25" s="47"/>
      <c r="I25" s="11"/>
      <c r="J25" s="47">
        <v>1</v>
      </c>
      <c r="K25" s="47">
        <v>4</v>
      </c>
      <c r="L25" s="50" t="s">
        <v>1</v>
      </c>
      <c r="M25" s="51">
        <v>850</v>
      </c>
      <c r="N25" s="17" t="s">
        <v>22</v>
      </c>
      <c r="O25" s="52">
        <v>32</v>
      </c>
      <c r="P25" s="52">
        <v>0</v>
      </c>
      <c r="Q25" s="52">
        <v>32</v>
      </c>
      <c r="R25" s="52">
        <v>0</v>
      </c>
    </row>
    <row r="26" spans="1:18" ht="17.25" customHeight="1" x14ac:dyDescent="0.25">
      <c r="A26" s="35"/>
      <c r="B26" s="44"/>
      <c r="C26" s="44"/>
      <c r="D26" s="44"/>
      <c r="E26" s="44"/>
      <c r="F26" s="44"/>
      <c r="G26" s="44"/>
      <c r="H26" s="44"/>
      <c r="I26" s="11"/>
      <c r="J26" s="12">
        <v>1</v>
      </c>
      <c r="K26" s="12">
        <v>11</v>
      </c>
      <c r="L26" s="20"/>
      <c r="M26" s="19"/>
      <c r="N26" s="21" t="s">
        <v>42</v>
      </c>
      <c r="O26" s="29">
        <f t="shared" ref="O26:R28" si="3">+O27</f>
        <v>50</v>
      </c>
      <c r="P26" s="29">
        <f t="shared" si="3"/>
        <v>0</v>
      </c>
      <c r="Q26" s="29">
        <f t="shared" si="3"/>
        <v>50</v>
      </c>
      <c r="R26" s="29">
        <f t="shared" si="3"/>
        <v>0</v>
      </c>
    </row>
    <row r="27" spans="1:18" ht="17.25" customHeight="1" x14ac:dyDescent="0.25">
      <c r="A27" s="35"/>
      <c r="B27" s="44"/>
      <c r="C27" s="44"/>
      <c r="D27" s="44"/>
      <c r="E27" s="44"/>
      <c r="F27" s="44"/>
      <c r="G27" s="44"/>
      <c r="H27" s="44"/>
      <c r="I27" s="11"/>
      <c r="J27" s="16">
        <v>1</v>
      </c>
      <c r="K27" s="16">
        <v>11</v>
      </c>
      <c r="L27" s="20">
        <v>9900000000</v>
      </c>
      <c r="M27" s="19"/>
      <c r="N27" s="22" t="s">
        <v>3</v>
      </c>
      <c r="O27" s="30">
        <f t="shared" si="3"/>
        <v>50</v>
      </c>
      <c r="P27" s="30">
        <f t="shared" si="3"/>
        <v>0</v>
      </c>
      <c r="Q27" s="30">
        <f t="shared" si="3"/>
        <v>50</v>
      </c>
      <c r="R27" s="30">
        <f t="shared" si="3"/>
        <v>0</v>
      </c>
    </row>
    <row r="28" spans="1:18" ht="17.25" customHeight="1" x14ac:dyDescent="0.25">
      <c r="A28" s="35"/>
      <c r="B28" s="44"/>
      <c r="C28" s="44"/>
      <c r="D28" s="44"/>
      <c r="E28" s="44"/>
      <c r="F28" s="44"/>
      <c r="G28" s="44"/>
      <c r="H28" s="44"/>
      <c r="I28" s="11"/>
      <c r="J28" s="16">
        <v>1</v>
      </c>
      <c r="K28" s="16">
        <v>11</v>
      </c>
      <c r="L28" s="20">
        <v>9900000000</v>
      </c>
      <c r="M28" s="19">
        <v>800</v>
      </c>
      <c r="N28" s="22" t="s">
        <v>5</v>
      </c>
      <c r="O28" s="30">
        <f t="shared" si="3"/>
        <v>50</v>
      </c>
      <c r="P28" s="30">
        <f t="shared" si="3"/>
        <v>0</v>
      </c>
      <c r="Q28" s="30">
        <f t="shared" si="3"/>
        <v>50</v>
      </c>
      <c r="R28" s="30">
        <f t="shared" si="3"/>
        <v>0</v>
      </c>
    </row>
    <row r="29" spans="1:18" ht="17.25" customHeight="1" x14ac:dyDescent="0.25">
      <c r="A29" s="35"/>
      <c r="B29" s="44"/>
      <c r="C29" s="44"/>
      <c r="D29" s="44"/>
      <c r="E29" s="44"/>
      <c r="F29" s="44"/>
      <c r="G29" s="44"/>
      <c r="H29" s="44"/>
      <c r="I29" s="11"/>
      <c r="J29" s="16">
        <v>1</v>
      </c>
      <c r="K29" s="16">
        <v>11</v>
      </c>
      <c r="L29" s="20">
        <v>9900000000</v>
      </c>
      <c r="M29" s="19">
        <v>870</v>
      </c>
      <c r="N29" s="22" t="s">
        <v>43</v>
      </c>
      <c r="O29" s="30">
        <v>50</v>
      </c>
      <c r="P29" s="30">
        <v>0</v>
      </c>
      <c r="Q29" s="30">
        <v>50</v>
      </c>
      <c r="R29" s="30">
        <v>0</v>
      </c>
    </row>
    <row r="30" spans="1:18" ht="17.25" customHeight="1" x14ac:dyDescent="0.25">
      <c r="A30" s="35"/>
      <c r="B30" s="54">
        <v>113</v>
      </c>
      <c r="C30" s="54"/>
      <c r="D30" s="54"/>
      <c r="E30" s="54"/>
      <c r="F30" s="54"/>
      <c r="G30" s="54"/>
      <c r="H30" s="54"/>
      <c r="I30" s="11">
        <v>0</v>
      </c>
      <c r="J30" s="12">
        <v>1</v>
      </c>
      <c r="K30" s="12">
        <v>13</v>
      </c>
      <c r="L30" s="13" t="s">
        <v>4</v>
      </c>
      <c r="M30" s="14" t="s">
        <v>4</v>
      </c>
      <c r="N30" s="23" t="s">
        <v>19</v>
      </c>
      <c r="O30" s="29">
        <f>+O31</f>
        <v>61844.7</v>
      </c>
      <c r="P30" s="29">
        <f t="shared" ref="P30:Q30" si="4">+P31</f>
        <v>0</v>
      </c>
      <c r="Q30" s="29">
        <f t="shared" si="4"/>
        <v>62795.4</v>
      </c>
      <c r="R30" s="29">
        <f>+R31</f>
        <v>0</v>
      </c>
    </row>
    <row r="31" spans="1:18" ht="26.25" customHeight="1" x14ac:dyDescent="0.25">
      <c r="A31" s="35"/>
      <c r="B31" s="44"/>
      <c r="C31" s="44"/>
      <c r="D31" s="44"/>
      <c r="E31" s="44"/>
      <c r="F31" s="44"/>
      <c r="G31" s="44"/>
      <c r="H31" s="44"/>
      <c r="I31" s="11"/>
      <c r="J31" s="16">
        <v>1</v>
      </c>
      <c r="K31" s="16">
        <v>13</v>
      </c>
      <c r="L31" s="18" t="s">
        <v>1</v>
      </c>
      <c r="M31" s="19" t="s">
        <v>4</v>
      </c>
      <c r="N31" s="1" t="s">
        <v>3</v>
      </c>
      <c r="O31" s="30">
        <f>+O32+O34</f>
        <v>61844.7</v>
      </c>
      <c r="P31" s="30">
        <f t="shared" ref="P31:R31" si="5">+P32+P34</f>
        <v>0</v>
      </c>
      <c r="Q31" s="30">
        <f t="shared" si="5"/>
        <v>62795.4</v>
      </c>
      <c r="R31" s="30">
        <f t="shared" si="5"/>
        <v>0</v>
      </c>
    </row>
    <row r="32" spans="1:18" ht="35.25" customHeight="1" x14ac:dyDescent="0.25">
      <c r="A32" s="35"/>
      <c r="B32" s="44"/>
      <c r="C32" s="44"/>
      <c r="D32" s="44"/>
      <c r="E32" s="44"/>
      <c r="F32" s="44"/>
      <c r="G32" s="44"/>
      <c r="H32" s="44"/>
      <c r="I32" s="11"/>
      <c r="J32" s="16">
        <v>1</v>
      </c>
      <c r="K32" s="16">
        <v>13</v>
      </c>
      <c r="L32" s="18" t="s">
        <v>1</v>
      </c>
      <c r="M32" s="19">
        <v>200</v>
      </c>
      <c r="N32" s="17" t="s">
        <v>35</v>
      </c>
      <c r="O32" s="30">
        <f>+O33</f>
        <v>1470</v>
      </c>
      <c r="P32" s="30">
        <v>0</v>
      </c>
      <c r="Q32" s="30">
        <f>+Q33</f>
        <v>1470</v>
      </c>
      <c r="R32" s="30">
        <v>0</v>
      </c>
    </row>
    <row r="33" spans="1:18" ht="47.25" customHeight="1" x14ac:dyDescent="0.25">
      <c r="A33" s="35"/>
      <c r="B33" s="44"/>
      <c r="C33" s="44"/>
      <c r="D33" s="44"/>
      <c r="E33" s="44"/>
      <c r="F33" s="44"/>
      <c r="G33" s="44"/>
      <c r="H33" s="44"/>
      <c r="I33" s="11"/>
      <c r="J33" s="16">
        <v>1</v>
      </c>
      <c r="K33" s="16">
        <v>13</v>
      </c>
      <c r="L33" s="18" t="s">
        <v>1</v>
      </c>
      <c r="M33" s="19">
        <v>240</v>
      </c>
      <c r="N33" s="1" t="s">
        <v>2</v>
      </c>
      <c r="O33" s="49">
        <v>1470</v>
      </c>
      <c r="P33" s="49">
        <v>0</v>
      </c>
      <c r="Q33" s="49">
        <v>1470</v>
      </c>
      <c r="R33" s="49">
        <v>0</v>
      </c>
    </row>
    <row r="34" spans="1:18" ht="36" customHeight="1" x14ac:dyDescent="0.25">
      <c r="A34" s="35"/>
      <c r="B34" s="54">
        <v>600</v>
      </c>
      <c r="C34" s="54"/>
      <c r="D34" s="54"/>
      <c r="E34" s="54"/>
      <c r="F34" s="54"/>
      <c r="G34" s="54"/>
      <c r="H34" s="54"/>
      <c r="I34" s="11">
        <v>0</v>
      </c>
      <c r="J34" s="16">
        <v>1</v>
      </c>
      <c r="K34" s="16">
        <v>13</v>
      </c>
      <c r="L34" s="18" t="s">
        <v>1</v>
      </c>
      <c r="M34" s="19">
        <v>600</v>
      </c>
      <c r="N34" s="17" t="s">
        <v>14</v>
      </c>
      <c r="O34" s="30">
        <f>+O35</f>
        <v>60374.7</v>
      </c>
      <c r="P34" s="30">
        <f>+P35</f>
        <v>0</v>
      </c>
      <c r="Q34" s="30">
        <f>+Q35</f>
        <v>61325.4</v>
      </c>
      <c r="R34" s="30">
        <f>+R35</f>
        <v>0</v>
      </c>
    </row>
    <row r="35" spans="1:18" ht="29.25" customHeight="1" x14ac:dyDescent="0.25">
      <c r="A35" s="35"/>
      <c r="B35" s="54">
        <v>610</v>
      </c>
      <c r="C35" s="54"/>
      <c r="D35" s="54"/>
      <c r="E35" s="54"/>
      <c r="F35" s="54"/>
      <c r="G35" s="54"/>
      <c r="H35" s="54"/>
      <c r="I35" s="11">
        <v>0</v>
      </c>
      <c r="J35" s="16">
        <v>1</v>
      </c>
      <c r="K35" s="16">
        <v>13</v>
      </c>
      <c r="L35" s="18" t="s">
        <v>1</v>
      </c>
      <c r="M35" s="19">
        <v>610</v>
      </c>
      <c r="N35" s="1" t="s">
        <v>18</v>
      </c>
      <c r="O35" s="49">
        <f>60746-371.3</f>
        <v>60374.7</v>
      </c>
      <c r="P35" s="30">
        <v>0</v>
      </c>
      <c r="Q35" s="49">
        <f>61689.5-364.1</f>
        <v>61325.4</v>
      </c>
      <c r="R35" s="30">
        <v>0</v>
      </c>
    </row>
    <row r="36" spans="1:18" ht="19.5" customHeight="1" x14ac:dyDescent="0.25">
      <c r="A36" s="35"/>
      <c r="B36" s="61">
        <v>200</v>
      </c>
      <c r="C36" s="61"/>
      <c r="D36" s="61"/>
      <c r="E36" s="61"/>
      <c r="F36" s="61"/>
      <c r="G36" s="61"/>
      <c r="H36" s="61"/>
      <c r="I36" s="11">
        <v>0</v>
      </c>
      <c r="J36" s="12">
        <v>2</v>
      </c>
      <c r="K36" s="12" t="s">
        <v>4</v>
      </c>
      <c r="L36" s="13" t="s">
        <v>4</v>
      </c>
      <c r="M36" s="14" t="s">
        <v>4</v>
      </c>
      <c r="N36" s="23" t="s">
        <v>17</v>
      </c>
      <c r="O36" s="29">
        <f>+O37</f>
        <v>94</v>
      </c>
      <c r="P36" s="29">
        <v>0</v>
      </c>
      <c r="Q36" s="29">
        <f>+Q37</f>
        <v>163</v>
      </c>
      <c r="R36" s="29">
        <v>0</v>
      </c>
    </row>
    <row r="37" spans="1:18" ht="19.5" customHeight="1" x14ac:dyDescent="0.25">
      <c r="A37" s="35"/>
      <c r="B37" s="54">
        <v>204</v>
      </c>
      <c r="C37" s="54"/>
      <c r="D37" s="54"/>
      <c r="E37" s="54"/>
      <c r="F37" s="54"/>
      <c r="G37" s="54"/>
      <c r="H37" s="54"/>
      <c r="I37" s="11">
        <v>0</v>
      </c>
      <c r="J37" s="16">
        <v>2</v>
      </c>
      <c r="K37" s="16">
        <v>4</v>
      </c>
      <c r="L37" s="18" t="s">
        <v>4</v>
      </c>
      <c r="M37" s="19" t="s">
        <v>4</v>
      </c>
      <c r="N37" s="1" t="s">
        <v>16</v>
      </c>
      <c r="O37" s="30">
        <f>+O38</f>
        <v>94</v>
      </c>
      <c r="P37" s="30">
        <v>0</v>
      </c>
      <c r="Q37" s="30">
        <f>+Q38</f>
        <v>163</v>
      </c>
      <c r="R37" s="30">
        <v>0</v>
      </c>
    </row>
    <row r="38" spans="1:18" ht="23.25" customHeight="1" x14ac:dyDescent="0.25">
      <c r="A38" s="35"/>
      <c r="B38" s="54" t="s">
        <v>1</v>
      </c>
      <c r="C38" s="54"/>
      <c r="D38" s="54"/>
      <c r="E38" s="54"/>
      <c r="F38" s="54"/>
      <c r="G38" s="54"/>
      <c r="H38" s="54"/>
      <c r="I38" s="11">
        <v>0</v>
      </c>
      <c r="J38" s="16">
        <v>2</v>
      </c>
      <c r="K38" s="16">
        <v>4</v>
      </c>
      <c r="L38" s="18" t="s">
        <v>1</v>
      </c>
      <c r="M38" s="19" t="s">
        <v>4</v>
      </c>
      <c r="N38" s="17" t="s">
        <v>3</v>
      </c>
      <c r="O38" s="30">
        <f>+O39</f>
        <v>94</v>
      </c>
      <c r="P38" s="30">
        <v>0</v>
      </c>
      <c r="Q38" s="30">
        <f>+Q39</f>
        <v>163</v>
      </c>
      <c r="R38" s="30">
        <v>0</v>
      </c>
    </row>
    <row r="39" spans="1:18" ht="36.75" customHeight="1" x14ac:dyDescent="0.25">
      <c r="A39" s="35"/>
      <c r="B39" s="54">
        <v>200</v>
      </c>
      <c r="C39" s="54"/>
      <c r="D39" s="54"/>
      <c r="E39" s="54"/>
      <c r="F39" s="54"/>
      <c r="G39" s="54"/>
      <c r="H39" s="54"/>
      <c r="I39" s="11">
        <v>0</v>
      </c>
      <c r="J39" s="16">
        <v>2</v>
      </c>
      <c r="K39" s="16">
        <v>4</v>
      </c>
      <c r="L39" s="18" t="s">
        <v>1</v>
      </c>
      <c r="M39" s="19">
        <v>200</v>
      </c>
      <c r="N39" s="17" t="s">
        <v>35</v>
      </c>
      <c r="O39" s="30">
        <f>+O40</f>
        <v>94</v>
      </c>
      <c r="P39" s="30">
        <v>0</v>
      </c>
      <c r="Q39" s="30">
        <f>+Q40</f>
        <v>163</v>
      </c>
      <c r="R39" s="30">
        <v>0</v>
      </c>
    </row>
    <row r="40" spans="1:18" ht="38.25" customHeight="1" x14ac:dyDescent="0.25">
      <c r="A40" s="35"/>
      <c r="B40" s="54">
        <v>240</v>
      </c>
      <c r="C40" s="54"/>
      <c r="D40" s="54"/>
      <c r="E40" s="54"/>
      <c r="F40" s="54"/>
      <c r="G40" s="54"/>
      <c r="H40" s="54"/>
      <c r="I40" s="11">
        <v>0</v>
      </c>
      <c r="J40" s="16">
        <v>2</v>
      </c>
      <c r="K40" s="16">
        <v>4</v>
      </c>
      <c r="L40" s="18" t="s">
        <v>1</v>
      </c>
      <c r="M40" s="19">
        <v>240</v>
      </c>
      <c r="N40" s="17" t="s">
        <v>2</v>
      </c>
      <c r="O40" s="30">
        <v>94</v>
      </c>
      <c r="P40" s="30">
        <v>0</v>
      </c>
      <c r="Q40" s="30">
        <v>163</v>
      </c>
      <c r="R40" s="30">
        <v>0</v>
      </c>
    </row>
    <row r="41" spans="1:18" ht="44.25" customHeight="1" x14ac:dyDescent="0.25">
      <c r="A41" s="35"/>
      <c r="B41" s="61">
        <v>300</v>
      </c>
      <c r="C41" s="61"/>
      <c r="D41" s="61"/>
      <c r="E41" s="61"/>
      <c r="F41" s="61"/>
      <c r="G41" s="61"/>
      <c r="H41" s="61"/>
      <c r="I41" s="11">
        <v>0</v>
      </c>
      <c r="J41" s="12">
        <v>3</v>
      </c>
      <c r="K41" s="12" t="s">
        <v>4</v>
      </c>
      <c r="L41" s="13" t="s">
        <v>4</v>
      </c>
      <c r="M41" s="14" t="s">
        <v>4</v>
      </c>
      <c r="N41" s="15" t="s">
        <v>15</v>
      </c>
      <c r="O41" s="29">
        <f>+O42</f>
        <v>6706.1</v>
      </c>
      <c r="P41" s="29">
        <v>0</v>
      </c>
      <c r="Q41" s="29">
        <f>+Q42</f>
        <v>901.6</v>
      </c>
      <c r="R41" s="29">
        <v>0</v>
      </c>
    </row>
    <row r="42" spans="1:18" ht="49.5" customHeight="1" x14ac:dyDescent="0.25">
      <c r="A42" s="35"/>
      <c r="B42" s="54">
        <v>309</v>
      </c>
      <c r="C42" s="54"/>
      <c r="D42" s="54"/>
      <c r="E42" s="54"/>
      <c r="F42" s="54"/>
      <c r="G42" s="54"/>
      <c r="H42" s="54"/>
      <c r="I42" s="11">
        <v>0</v>
      </c>
      <c r="J42" s="16">
        <v>3</v>
      </c>
      <c r="K42" s="16">
        <v>10</v>
      </c>
      <c r="L42" s="18" t="s">
        <v>4</v>
      </c>
      <c r="M42" s="19" t="s">
        <v>4</v>
      </c>
      <c r="N42" s="17" t="s">
        <v>58</v>
      </c>
      <c r="O42" s="30">
        <f>+O43</f>
        <v>6706.1</v>
      </c>
      <c r="P42" s="30">
        <v>0</v>
      </c>
      <c r="Q42" s="30">
        <f>+Q43</f>
        <v>901.6</v>
      </c>
      <c r="R42" s="30">
        <v>0</v>
      </c>
    </row>
    <row r="43" spans="1:18" ht="35.25" customHeight="1" x14ac:dyDescent="0.25">
      <c r="A43" s="35"/>
      <c r="B43" s="54" t="s">
        <v>1</v>
      </c>
      <c r="C43" s="54"/>
      <c r="D43" s="54"/>
      <c r="E43" s="54"/>
      <c r="F43" s="54"/>
      <c r="G43" s="54"/>
      <c r="H43" s="54"/>
      <c r="I43" s="11">
        <v>0</v>
      </c>
      <c r="J43" s="16">
        <v>3</v>
      </c>
      <c r="K43" s="16">
        <v>10</v>
      </c>
      <c r="L43" s="18" t="s">
        <v>1</v>
      </c>
      <c r="M43" s="19" t="s">
        <v>4</v>
      </c>
      <c r="N43" s="1" t="s">
        <v>3</v>
      </c>
      <c r="O43" s="30">
        <f>+O44</f>
        <v>6706.1</v>
      </c>
      <c r="P43" s="30">
        <v>0</v>
      </c>
      <c r="Q43" s="30">
        <f>+Q44</f>
        <v>901.6</v>
      </c>
      <c r="R43" s="30">
        <v>0</v>
      </c>
    </row>
    <row r="44" spans="1:18" ht="36.75" customHeight="1" x14ac:dyDescent="0.25">
      <c r="A44" s="35"/>
      <c r="B44" s="54">
        <v>200</v>
      </c>
      <c r="C44" s="54"/>
      <c r="D44" s="54"/>
      <c r="E44" s="54"/>
      <c r="F44" s="54"/>
      <c r="G44" s="54"/>
      <c r="H44" s="54"/>
      <c r="I44" s="11">
        <v>0</v>
      </c>
      <c r="J44" s="16">
        <v>3</v>
      </c>
      <c r="K44" s="16">
        <v>10</v>
      </c>
      <c r="L44" s="18" t="s">
        <v>1</v>
      </c>
      <c r="M44" s="19">
        <v>200</v>
      </c>
      <c r="N44" s="17" t="s">
        <v>35</v>
      </c>
      <c r="O44" s="30">
        <f>+O45</f>
        <v>6706.1</v>
      </c>
      <c r="P44" s="30">
        <v>0</v>
      </c>
      <c r="Q44" s="30">
        <f>+Q45</f>
        <v>901.6</v>
      </c>
      <c r="R44" s="30">
        <v>0</v>
      </c>
    </row>
    <row r="45" spans="1:18" ht="39" customHeight="1" x14ac:dyDescent="0.25">
      <c r="A45" s="35"/>
      <c r="B45" s="54">
        <v>240</v>
      </c>
      <c r="C45" s="54"/>
      <c r="D45" s="54"/>
      <c r="E45" s="54"/>
      <c r="F45" s="54"/>
      <c r="G45" s="54"/>
      <c r="H45" s="54"/>
      <c r="I45" s="11">
        <v>0</v>
      </c>
      <c r="J45" s="16">
        <v>3</v>
      </c>
      <c r="K45" s="16">
        <v>10</v>
      </c>
      <c r="L45" s="18" t="s">
        <v>1</v>
      </c>
      <c r="M45" s="19">
        <v>240</v>
      </c>
      <c r="N45" s="17" t="s">
        <v>2</v>
      </c>
      <c r="O45" s="49">
        <v>6706.1</v>
      </c>
      <c r="P45" s="49">
        <v>0</v>
      </c>
      <c r="Q45" s="49">
        <v>901.6</v>
      </c>
      <c r="R45" s="49">
        <v>0</v>
      </c>
    </row>
    <row r="46" spans="1:18" ht="21" customHeight="1" x14ac:dyDescent="0.25">
      <c r="A46" s="35"/>
      <c r="B46" s="44"/>
      <c r="C46" s="44"/>
      <c r="D46" s="44"/>
      <c r="E46" s="44"/>
      <c r="F46" s="44"/>
      <c r="G46" s="44"/>
      <c r="H46" s="44"/>
      <c r="I46" s="11"/>
      <c r="J46" s="12">
        <v>4</v>
      </c>
      <c r="K46" s="12"/>
      <c r="L46" s="13"/>
      <c r="M46" s="14"/>
      <c r="N46" s="23" t="s">
        <v>34</v>
      </c>
      <c r="O46" s="29">
        <f t="shared" ref="O46:R52" si="6">+O47</f>
        <v>146.4</v>
      </c>
      <c r="P46" s="29">
        <f t="shared" si="6"/>
        <v>0</v>
      </c>
      <c r="Q46" s="29">
        <f t="shared" si="6"/>
        <v>159.19999999999999</v>
      </c>
      <c r="R46" s="29">
        <f t="shared" si="6"/>
        <v>0</v>
      </c>
    </row>
    <row r="47" spans="1:18" ht="18" customHeight="1" x14ac:dyDescent="0.25">
      <c r="A47" s="35"/>
      <c r="B47" s="44"/>
      <c r="C47" s="44"/>
      <c r="D47" s="44"/>
      <c r="E47" s="44"/>
      <c r="F47" s="44"/>
      <c r="G47" s="44"/>
      <c r="H47" s="44"/>
      <c r="I47" s="11"/>
      <c r="J47" s="16">
        <v>4</v>
      </c>
      <c r="K47" s="16">
        <v>9</v>
      </c>
      <c r="L47" s="18"/>
      <c r="M47" s="19"/>
      <c r="N47" s="17" t="s">
        <v>36</v>
      </c>
      <c r="O47" s="30">
        <f>+O48+O51</f>
        <v>146.4</v>
      </c>
      <c r="P47" s="30">
        <f t="shared" ref="P47:R47" si="7">+P48+P51</f>
        <v>0</v>
      </c>
      <c r="Q47" s="30">
        <f t="shared" si="7"/>
        <v>159.19999999999999</v>
      </c>
      <c r="R47" s="30">
        <f t="shared" si="7"/>
        <v>0</v>
      </c>
    </row>
    <row r="48" spans="1:18" ht="22.5" customHeight="1" x14ac:dyDescent="0.25">
      <c r="A48" s="35"/>
      <c r="B48" s="53"/>
      <c r="C48" s="53"/>
      <c r="D48" s="53"/>
      <c r="E48" s="53"/>
      <c r="F48" s="53"/>
      <c r="G48" s="53"/>
      <c r="H48" s="53"/>
      <c r="I48" s="11"/>
      <c r="J48" s="16">
        <v>4</v>
      </c>
      <c r="K48" s="16">
        <v>9</v>
      </c>
      <c r="L48" s="18" t="s">
        <v>1</v>
      </c>
      <c r="M48" s="19"/>
      <c r="N48" s="1" t="s">
        <v>3</v>
      </c>
      <c r="O48" s="30">
        <f>+O49</f>
        <v>0</v>
      </c>
      <c r="P48" s="30">
        <f t="shared" ref="P48:R48" si="8">+P49</f>
        <v>0</v>
      </c>
      <c r="Q48" s="30">
        <f t="shared" si="8"/>
        <v>159.19999999999999</v>
      </c>
      <c r="R48" s="30">
        <f t="shared" si="8"/>
        <v>0</v>
      </c>
    </row>
    <row r="49" spans="1:18" ht="38.25" customHeight="1" x14ac:dyDescent="0.25">
      <c r="A49" s="35"/>
      <c r="B49" s="53"/>
      <c r="C49" s="53"/>
      <c r="D49" s="53"/>
      <c r="E49" s="53"/>
      <c r="F49" s="53"/>
      <c r="G49" s="53"/>
      <c r="H49" s="53"/>
      <c r="I49" s="11"/>
      <c r="J49" s="16">
        <v>4</v>
      </c>
      <c r="K49" s="16">
        <v>9</v>
      </c>
      <c r="L49" s="18" t="s">
        <v>1</v>
      </c>
      <c r="M49" s="19">
        <v>600</v>
      </c>
      <c r="N49" s="1" t="s">
        <v>14</v>
      </c>
      <c r="O49" s="30">
        <f>+O50</f>
        <v>0</v>
      </c>
      <c r="P49" s="30">
        <f t="shared" ref="P49:R49" si="9">+P50</f>
        <v>0</v>
      </c>
      <c r="Q49" s="30">
        <f t="shared" si="9"/>
        <v>159.19999999999999</v>
      </c>
      <c r="R49" s="30">
        <f t="shared" si="9"/>
        <v>0</v>
      </c>
    </row>
    <row r="50" spans="1:18" ht="21.75" customHeight="1" x14ac:dyDescent="0.25">
      <c r="A50" s="35"/>
      <c r="B50" s="53"/>
      <c r="C50" s="53"/>
      <c r="D50" s="53"/>
      <c r="E50" s="53"/>
      <c r="F50" s="53"/>
      <c r="G50" s="53"/>
      <c r="H50" s="53"/>
      <c r="I50" s="11"/>
      <c r="J50" s="16">
        <v>4</v>
      </c>
      <c r="K50" s="16">
        <v>9</v>
      </c>
      <c r="L50" s="18" t="s">
        <v>1</v>
      </c>
      <c r="M50" s="19">
        <v>610</v>
      </c>
      <c r="N50" s="1" t="s">
        <v>18</v>
      </c>
      <c r="O50" s="30">
        <v>0</v>
      </c>
      <c r="P50" s="30">
        <v>0</v>
      </c>
      <c r="Q50" s="30">
        <v>159.19999999999999</v>
      </c>
      <c r="R50" s="30">
        <v>0</v>
      </c>
    </row>
    <row r="51" spans="1:18" ht="56.25" customHeight="1" x14ac:dyDescent="0.25">
      <c r="A51" s="35"/>
      <c r="B51" s="44"/>
      <c r="C51" s="44"/>
      <c r="D51" s="44"/>
      <c r="E51" s="44"/>
      <c r="F51" s="44"/>
      <c r="G51" s="44"/>
      <c r="H51" s="44"/>
      <c r="I51" s="11"/>
      <c r="J51" s="16">
        <v>4</v>
      </c>
      <c r="K51" s="16">
        <v>9</v>
      </c>
      <c r="L51" s="18" t="s">
        <v>45</v>
      </c>
      <c r="M51" s="19"/>
      <c r="N51" s="1" t="s">
        <v>46</v>
      </c>
      <c r="O51" s="30">
        <f t="shared" si="6"/>
        <v>146.4</v>
      </c>
      <c r="P51" s="30">
        <f t="shared" si="6"/>
        <v>0</v>
      </c>
      <c r="Q51" s="30">
        <f t="shared" si="6"/>
        <v>0</v>
      </c>
      <c r="R51" s="30">
        <f t="shared" si="6"/>
        <v>0</v>
      </c>
    </row>
    <row r="52" spans="1:18" ht="36.75" customHeight="1" x14ac:dyDescent="0.25">
      <c r="A52" s="35"/>
      <c r="B52" s="44"/>
      <c r="C52" s="44"/>
      <c r="D52" s="44"/>
      <c r="E52" s="44"/>
      <c r="F52" s="44"/>
      <c r="G52" s="44"/>
      <c r="H52" s="44"/>
      <c r="I52" s="11"/>
      <c r="J52" s="16">
        <v>4</v>
      </c>
      <c r="K52" s="16">
        <v>9</v>
      </c>
      <c r="L52" s="18" t="s">
        <v>45</v>
      </c>
      <c r="M52" s="19">
        <v>600</v>
      </c>
      <c r="N52" s="1" t="s">
        <v>14</v>
      </c>
      <c r="O52" s="30">
        <f t="shared" si="6"/>
        <v>146.4</v>
      </c>
      <c r="P52" s="30">
        <f t="shared" si="6"/>
        <v>0</v>
      </c>
      <c r="Q52" s="30">
        <f t="shared" si="6"/>
        <v>0</v>
      </c>
      <c r="R52" s="30">
        <f t="shared" si="6"/>
        <v>0</v>
      </c>
    </row>
    <row r="53" spans="1:18" ht="25.5" customHeight="1" x14ac:dyDescent="0.25">
      <c r="A53" s="35"/>
      <c r="B53" s="44"/>
      <c r="C53" s="44"/>
      <c r="D53" s="44"/>
      <c r="E53" s="44"/>
      <c r="F53" s="44"/>
      <c r="G53" s="44"/>
      <c r="H53" s="44"/>
      <c r="I53" s="11"/>
      <c r="J53" s="16">
        <v>4</v>
      </c>
      <c r="K53" s="16">
        <v>9</v>
      </c>
      <c r="L53" s="18" t="s">
        <v>45</v>
      </c>
      <c r="M53" s="19">
        <v>610</v>
      </c>
      <c r="N53" s="1" t="s">
        <v>18</v>
      </c>
      <c r="O53" s="49">
        <v>146.4</v>
      </c>
      <c r="P53" s="49">
        <v>0</v>
      </c>
      <c r="Q53" s="49">
        <v>0</v>
      </c>
      <c r="R53" s="49">
        <v>0</v>
      </c>
    </row>
    <row r="54" spans="1:18" ht="36.75" customHeight="1" x14ac:dyDescent="0.25">
      <c r="A54" s="35"/>
      <c r="B54" s="61">
        <v>500</v>
      </c>
      <c r="C54" s="61"/>
      <c r="D54" s="61"/>
      <c r="E54" s="61"/>
      <c r="F54" s="61"/>
      <c r="G54" s="61"/>
      <c r="H54" s="61"/>
      <c r="I54" s="11">
        <v>0</v>
      </c>
      <c r="J54" s="12">
        <v>5</v>
      </c>
      <c r="K54" s="12" t="s">
        <v>4</v>
      </c>
      <c r="L54" s="13" t="s">
        <v>4</v>
      </c>
      <c r="M54" s="14" t="s">
        <v>4</v>
      </c>
      <c r="N54" s="15" t="s">
        <v>13</v>
      </c>
      <c r="O54" s="29">
        <f>O55+O65</f>
        <v>37519.5</v>
      </c>
      <c r="P54" s="29">
        <f>+P55</f>
        <v>0</v>
      </c>
      <c r="Q54" s="29">
        <f>Q55+Q65</f>
        <v>36427.699999999997</v>
      </c>
      <c r="R54" s="29">
        <f>+R55</f>
        <v>0</v>
      </c>
    </row>
    <row r="55" spans="1:18" ht="18.75" customHeight="1" x14ac:dyDescent="0.25">
      <c r="A55" s="35"/>
      <c r="B55" s="54">
        <v>503</v>
      </c>
      <c r="C55" s="54"/>
      <c r="D55" s="54"/>
      <c r="E55" s="54"/>
      <c r="F55" s="54"/>
      <c r="G55" s="54"/>
      <c r="H55" s="54"/>
      <c r="I55" s="11">
        <v>0</v>
      </c>
      <c r="J55" s="16">
        <v>5</v>
      </c>
      <c r="K55" s="16">
        <v>3</v>
      </c>
      <c r="L55" s="18" t="s">
        <v>4</v>
      </c>
      <c r="M55" s="19" t="s">
        <v>4</v>
      </c>
      <c r="N55" s="17" t="s">
        <v>12</v>
      </c>
      <c r="O55" s="30">
        <f>+O59+O62+O56</f>
        <v>33814.5</v>
      </c>
      <c r="P55" s="30">
        <f t="shared" ref="P55:R55" si="10">+P59+P62+P56</f>
        <v>0</v>
      </c>
      <c r="Q55" s="30">
        <f t="shared" si="10"/>
        <v>32722.7</v>
      </c>
      <c r="R55" s="30">
        <f t="shared" si="10"/>
        <v>0</v>
      </c>
    </row>
    <row r="56" spans="1:18" ht="20.25" customHeight="1" x14ac:dyDescent="0.25">
      <c r="A56" s="35"/>
      <c r="B56" s="48"/>
      <c r="C56" s="48"/>
      <c r="D56" s="48"/>
      <c r="E56" s="48"/>
      <c r="F56" s="48"/>
      <c r="G56" s="48"/>
      <c r="H56" s="48"/>
      <c r="I56" s="11"/>
      <c r="J56" s="16">
        <v>5</v>
      </c>
      <c r="K56" s="16">
        <v>3</v>
      </c>
      <c r="L56" s="18" t="s">
        <v>1</v>
      </c>
      <c r="M56" s="19"/>
      <c r="N56" s="1" t="s">
        <v>3</v>
      </c>
      <c r="O56" s="30">
        <f>+O58</f>
        <v>500</v>
      </c>
      <c r="P56" s="30">
        <f t="shared" ref="P56:R56" si="11">+P58</f>
        <v>0</v>
      </c>
      <c r="Q56" s="30">
        <f t="shared" si="11"/>
        <v>32722.7</v>
      </c>
      <c r="R56" s="30">
        <f t="shared" si="11"/>
        <v>0</v>
      </c>
    </row>
    <row r="57" spans="1:18" ht="43.5" customHeight="1" x14ac:dyDescent="0.25">
      <c r="A57" s="35"/>
      <c r="B57" s="48"/>
      <c r="C57" s="48"/>
      <c r="D57" s="48"/>
      <c r="E57" s="48"/>
      <c r="F57" s="48"/>
      <c r="G57" s="48"/>
      <c r="H57" s="48"/>
      <c r="I57" s="11"/>
      <c r="J57" s="48">
        <v>5</v>
      </c>
      <c r="K57" s="48">
        <v>3</v>
      </c>
      <c r="L57" s="50">
        <v>9900000000</v>
      </c>
      <c r="M57" s="51">
        <v>600</v>
      </c>
      <c r="N57" s="1" t="s">
        <v>14</v>
      </c>
      <c r="O57" s="49">
        <f>+O58</f>
        <v>500</v>
      </c>
      <c r="P57" s="49">
        <f t="shared" ref="P57:R57" si="12">+P58</f>
        <v>0</v>
      </c>
      <c r="Q57" s="49">
        <f t="shared" si="12"/>
        <v>32722.7</v>
      </c>
      <c r="R57" s="49">
        <f t="shared" si="12"/>
        <v>0</v>
      </c>
    </row>
    <row r="58" spans="1:18" ht="18.75" customHeight="1" x14ac:dyDescent="0.25">
      <c r="A58" s="35"/>
      <c r="B58" s="48"/>
      <c r="C58" s="48"/>
      <c r="D58" s="48"/>
      <c r="E58" s="48"/>
      <c r="F58" s="48"/>
      <c r="G58" s="48"/>
      <c r="H58" s="48"/>
      <c r="I58" s="11"/>
      <c r="J58" s="48">
        <v>5</v>
      </c>
      <c r="K58" s="48">
        <v>3</v>
      </c>
      <c r="L58" s="50">
        <v>9900000000</v>
      </c>
      <c r="M58" s="51">
        <v>610</v>
      </c>
      <c r="N58" s="17" t="s">
        <v>18</v>
      </c>
      <c r="O58" s="49">
        <v>500</v>
      </c>
      <c r="P58" s="49">
        <v>0</v>
      </c>
      <c r="Q58" s="49">
        <v>32722.7</v>
      </c>
      <c r="R58" s="49">
        <v>0</v>
      </c>
    </row>
    <row r="59" spans="1:18" ht="35.25" customHeight="1" x14ac:dyDescent="0.25">
      <c r="A59" s="35"/>
      <c r="B59" s="44"/>
      <c r="C59" s="44"/>
      <c r="D59" s="44"/>
      <c r="E59" s="44"/>
      <c r="F59" s="44"/>
      <c r="G59" s="44"/>
      <c r="H59" s="44"/>
      <c r="I59" s="11"/>
      <c r="J59" s="16">
        <v>5</v>
      </c>
      <c r="K59" s="16">
        <v>3</v>
      </c>
      <c r="L59" s="18" t="s">
        <v>41</v>
      </c>
      <c r="M59" s="19"/>
      <c r="N59" s="17" t="s">
        <v>60</v>
      </c>
      <c r="O59" s="30">
        <f t="shared" ref="O59:R60" si="13">+O60</f>
        <v>600</v>
      </c>
      <c r="P59" s="30">
        <f t="shared" si="13"/>
        <v>0</v>
      </c>
      <c r="Q59" s="30">
        <f t="shared" si="13"/>
        <v>0</v>
      </c>
      <c r="R59" s="30">
        <f t="shared" si="13"/>
        <v>0</v>
      </c>
    </row>
    <row r="60" spans="1:18" ht="39.75" customHeight="1" x14ac:dyDescent="0.25">
      <c r="A60" s="35"/>
      <c r="B60" s="44"/>
      <c r="C60" s="44"/>
      <c r="D60" s="44"/>
      <c r="E60" s="44"/>
      <c r="F60" s="44"/>
      <c r="G60" s="44"/>
      <c r="H60" s="44"/>
      <c r="I60" s="11"/>
      <c r="J60" s="16">
        <v>5</v>
      </c>
      <c r="K60" s="16">
        <v>3</v>
      </c>
      <c r="L60" s="18" t="s">
        <v>41</v>
      </c>
      <c r="M60" s="19">
        <v>600</v>
      </c>
      <c r="N60" s="1" t="s">
        <v>14</v>
      </c>
      <c r="O60" s="30">
        <f t="shared" si="13"/>
        <v>600</v>
      </c>
      <c r="P60" s="30">
        <f t="shared" si="13"/>
        <v>0</v>
      </c>
      <c r="Q60" s="30">
        <f t="shared" si="13"/>
        <v>0</v>
      </c>
      <c r="R60" s="30">
        <f t="shared" si="13"/>
        <v>0</v>
      </c>
    </row>
    <row r="61" spans="1:18" ht="25.5" customHeight="1" x14ac:dyDescent="0.25">
      <c r="A61" s="35"/>
      <c r="B61" s="44"/>
      <c r="C61" s="44"/>
      <c r="D61" s="44"/>
      <c r="E61" s="44"/>
      <c r="F61" s="44"/>
      <c r="G61" s="44"/>
      <c r="H61" s="44"/>
      <c r="I61" s="11"/>
      <c r="J61" s="16">
        <v>5</v>
      </c>
      <c r="K61" s="16">
        <v>3</v>
      </c>
      <c r="L61" s="18" t="s">
        <v>41</v>
      </c>
      <c r="M61" s="19">
        <v>610</v>
      </c>
      <c r="N61" s="1" t="s">
        <v>18</v>
      </c>
      <c r="O61" s="30">
        <v>600</v>
      </c>
      <c r="P61" s="30">
        <v>0</v>
      </c>
      <c r="Q61" s="30">
        <v>0</v>
      </c>
      <c r="R61" s="30">
        <v>0</v>
      </c>
    </row>
    <row r="62" spans="1:18" ht="59.25" customHeight="1" x14ac:dyDescent="0.25">
      <c r="A62" s="35"/>
      <c r="B62" s="44"/>
      <c r="C62" s="44"/>
      <c r="D62" s="44"/>
      <c r="E62" s="44"/>
      <c r="F62" s="44"/>
      <c r="G62" s="44"/>
      <c r="H62" s="44"/>
      <c r="I62" s="11"/>
      <c r="J62" s="16">
        <v>5</v>
      </c>
      <c r="K62" s="16">
        <v>3</v>
      </c>
      <c r="L62" s="18" t="s">
        <v>45</v>
      </c>
      <c r="M62" s="19"/>
      <c r="N62" s="1" t="s">
        <v>46</v>
      </c>
      <c r="O62" s="30">
        <f t="shared" ref="O62:R63" si="14">+O63</f>
        <v>32714.5</v>
      </c>
      <c r="P62" s="30">
        <f t="shared" si="14"/>
        <v>0</v>
      </c>
      <c r="Q62" s="30">
        <f t="shared" si="14"/>
        <v>0</v>
      </c>
      <c r="R62" s="30">
        <f t="shared" si="14"/>
        <v>0</v>
      </c>
    </row>
    <row r="63" spans="1:18" ht="39" customHeight="1" x14ac:dyDescent="0.25">
      <c r="A63" s="35"/>
      <c r="B63" s="44"/>
      <c r="C63" s="44"/>
      <c r="D63" s="44"/>
      <c r="E63" s="44"/>
      <c r="F63" s="44"/>
      <c r="G63" s="44"/>
      <c r="H63" s="44"/>
      <c r="I63" s="11"/>
      <c r="J63" s="16">
        <v>5</v>
      </c>
      <c r="K63" s="16">
        <v>3</v>
      </c>
      <c r="L63" s="18" t="s">
        <v>45</v>
      </c>
      <c r="M63" s="19">
        <v>600</v>
      </c>
      <c r="N63" s="1" t="s">
        <v>14</v>
      </c>
      <c r="O63" s="30">
        <f t="shared" si="14"/>
        <v>32714.5</v>
      </c>
      <c r="P63" s="30">
        <f t="shared" si="14"/>
        <v>0</v>
      </c>
      <c r="Q63" s="30">
        <f t="shared" si="14"/>
        <v>0</v>
      </c>
      <c r="R63" s="30">
        <f t="shared" si="14"/>
        <v>0</v>
      </c>
    </row>
    <row r="64" spans="1:18" ht="30.75" customHeight="1" x14ac:dyDescent="0.25">
      <c r="A64" s="35"/>
      <c r="B64" s="44"/>
      <c r="C64" s="44"/>
      <c r="D64" s="44"/>
      <c r="E64" s="44"/>
      <c r="F64" s="44"/>
      <c r="G64" s="44"/>
      <c r="H64" s="44"/>
      <c r="I64" s="11"/>
      <c r="J64" s="16">
        <v>5</v>
      </c>
      <c r="K64" s="16">
        <v>3</v>
      </c>
      <c r="L64" s="18" t="s">
        <v>45</v>
      </c>
      <c r="M64" s="19">
        <v>610</v>
      </c>
      <c r="N64" s="1" t="s">
        <v>18</v>
      </c>
      <c r="O64" s="49">
        <v>32714.5</v>
      </c>
      <c r="P64" s="49">
        <v>0</v>
      </c>
      <c r="Q64" s="49">
        <v>0</v>
      </c>
      <c r="R64" s="49">
        <v>0</v>
      </c>
    </row>
    <row r="65" spans="1:18" ht="30.75" customHeight="1" x14ac:dyDescent="0.25">
      <c r="A65" s="35"/>
      <c r="B65" s="44"/>
      <c r="C65" s="44"/>
      <c r="D65" s="44"/>
      <c r="E65" s="44"/>
      <c r="F65" s="44"/>
      <c r="G65" s="44"/>
      <c r="H65" s="44"/>
      <c r="I65" s="11"/>
      <c r="J65" s="16">
        <v>5</v>
      </c>
      <c r="K65" s="16">
        <v>5</v>
      </c>
      <c r="L65" s="18" t="s">
        <v>4</v>
      </c>
      <c r="M65" s="19"/>
      <c r="N65" s="1" t="s">
        <v>61</v>
      </c>
      <c r="O65" s="30">
        <f>+O66+O69</f>
        <v>3705</v>
      </c>
      <c r="P65" s="30">
        <f t="shared" ref="P65:R65" si="15">+P66+P69</f>
        <v>0</v>
      </c>
      <c r="Q65" s="30">
        <f t="shared" si="15"/>
        <v>3705</v>
      </c>
      <c r="R65" s="30">
        <f t="shared" si="15"/>
        <v>0</v>
      </c>
    </row>
    <row r="66" spans="1:18" ht="30.75" customHeight="1" x14ac:dyDescent="0.25">
      <c r="A66" s="35"/>
      <c r="B66" s="53"/>
      <c r="C66" s="53"/>
      <c r="D66" s="53"/>
      <c r="E66" s="53"/>
      <c r="F66" s="53"/>
      <c r="G66" s="53"/>
      <c r="H66" s="53"/>
      <c r="I66" s="11"/>
      <c r="J66" s="16">
        <v>5</v>
      </c>
      <c r="K66" s="16">
        <v>5</v>
      </c>
      <c r="L66" s="18" t="s">
        <v>1</v>
      </c>
      <c r="M66" s="19"/>
      <c r="N66" s="1" t="s">
        <v>3</v>
      </c>
      <c r="O66" s="30">
        <f>+O67</f>
        <v>0</v>
      </c>
      <c r="P66" s="30">
        <f t="shared" ref="P66:R67" si="16">+P67</f>
        <v>0</v>
      </c>
      <c r="Q66" s="30">
        <f t="shared" si="16"/>
        <v>3705</v>
      </c>
      <c r="R66" s="30">
        <f t="shared" si="16"/>
        <v>0</v>
      </c>
    </row>
    <row r="67" spans="1:18" ht="39.75" customHeight="1" x14ac:dyDescent="0.25">
      <c r="A67" s="35"/>
      <c r="B67" s="53"/>
      <c r="C67" s="53"/>
      <c r="D67" s="53"/>
      <c r="E67" s="53"/>
      <c r="F67" s="53"/>
      <c r="G67" s="53"/>
      <c r="H67" s="53"/>
      <c r="I67" s="11"/>
      <c r="J67" s="16">
        <v>5</v>
      </c>
      <c r="K67" s="16">
        <v>5</v>
      </c>
      <c r="L67" s="18" t="s">
        <v>1</v>
      </c>
      <c r="M67" s="19">
        <v>600</v>
      </c>
      <c r="N67" s="1" t="s">
        <v>14</v>
      </c>
      <c r="O67" s="30">
        <f>+O68</f>
        <v>0</v>
      </c>
      <c r="P67" s="30">
        <f t="shared" si="16"/>
        <v>0</v>
      </c>
      <c r="Q67" s="30">
        <f t="shared" si="16"/>
        <v>3705</v>
      </c>
      <c r="R67" s="30">
        <f t="shared" si="16"/>
        <v>0</v>
      </c>
    </row>
    <row r="68" spans="1:18" ht="30.75" customHeight="1" x14ac:dyDescent="0.25">
      <c r="A68" s="35"/>
      <c r="B68" s="53"/>
      <c r="C68" s="53"/>
      <c r="D68" s="53"/>
      <c r="E68" s="53"/>
      <c r="F68" s="53"/>
      <c r="G68" s="53"/>
      <c r="H68" s="53"/>
      <c r="I68" s="11"/>
      <c r="J68" s="16">
        <v>5</v>
      </c>
      <c r="K68" s="16">
        <v>5</v>
      </c>
      <c r="L68" s="18" t="s">
        <v>1</v>
      </c>
      <c r="M68" s="19">
        <v>610</v>
      </c>
      <c r="N68" s="1" t="s">
        <v>18</v>
      </c>
      <c r="O68" s="30">
        <v>0</v>
      </c>
      <c r="P68" s="30">
        <v>0</v>
      </c>
      <c r="Q68" s="30">
        <v>3705</v>
      </c>
      <c r="R68" s="30">
        <v>0</v>
      </c>
    </row>
    <row r="69" spans="1:18" ht="51.75" customHeight="1" x14ac:dyDescent="0.25">
      <c r="A69" s="35"/>
      <c r="B69" s="44"/>
      <c r="C69" s="44"/>
      <c r="D69" s="44"/>
      <c r="E69" s="44"/>
      <c r="F69" s="44"/>
      <c r="G69" s="44"/>
      <c r="H69" s="44"/>
      <c r="I69" s="11"/>
      <c r="J69" s="16">
        <v>5</v>
      </c>
      <c r="K69" s="16">
        <v>5</v>
      </c>
      <c r="L69" s="18" t="s">
        <v>45</v>
      </c>
      <c r="M69" s="19"/>
      <c r="N69" s="1" t="s">
        <v>53</v>
      </c>
      <c r="O69" s="30">
        <f t="shared" ref="O69:R70" si="17">O70</f>
        <v>3705</v>
      </c>
      <c r="P69" s="30">
        <f t="shared" si="17"/>
        <v>0</v>
      </c>
      <c r="Q69" s="30">
        <f t="shared" si="17"/>
        <v>0</v>
      </c>
      <c r="R69" s="30">
        <f t="shared" si="17"/>
        <v>0</v>
      </c>
    </row>
    <row r="70" spans="1:18" ht="40.5" customHeight="1" x14ac:dyDescent="0.25">
      <c r="A70" s="35"/>
      <c r="B70" s="44"/>
      <c r="C70" s="44"/>
      <c r="D70" s="44"/>
      <c r="E70" s="44"/>
      <c r="F70" s="44"/>
      <c r="G70" s="44"/>
      <c r="H70" s="44"/>
      <c r="I70" s="11"/>
      <c r="J70" s="16">
        <v>5</v>
      </c>
      <c r="K70" s="16">
        <v>5</v>
      </c>
      <c r="L70" s="18" t="s">
        <v>45</v>
      </c>
      <c r="M70" s="19">
        <v>600</v>
      </c>
      <c r="N70" s="1" t="s">
        <v>14</v>
      </c>
      <c r="O70" s="30">
        <f t="shared" si="17"/>
        <v>3705</v>
      </c>
      <c r="P70" s="30">
        <f t="shared" si="17"/>
        <v>0</v>
      </c>
      <c r="Q70" s="30">
        <f t="shared" si="17"/>
        <v>0</v>
      </c>
      <c r="R70" s="30">
        <f t="shared" si="17"/>
        <v>0</v>
      </c>
    </row>
    <row r="71" spans="1:18" ht="30.75" customHeight="1" x14ac:dyDescent="0.25">
      <c r="A71" s="35"/>
      <c r="B71" s="44"/>
      <c r="C71" s="44"/>
      <c r="D71" s="44"/>
      <c r="E71" s="44"/>
      <c r="F71" s="44"/>
      <c r="G71" s="44"/>
      <c r="H71" s="44"/>
      <c r="I71" s="11"/>
      <c r="J71" s="16">
        <v>5</v>
      </c>
      <c r="K71" s="16">
        <v>5</v>
      </c>
      <c r="L71" s="18" t="s">
        <v>45</v>
      </c>
      <c r="M71" s="19">
        <v>610</v>
      </c>
      <c r="N71" s="1" t="s">
        <v>18</v>
      </c>
      <c r="O71" s="49">
        <v>3705</v>
      </c>
      <c r="P71" s="49">
        <v>0</v>
      </c>
      <c r="Q71" s="49">
        <v>0</v>
      </c>
      <c r="R71" s="49">
        <v>0</v>
      </c>
    </row>
    <row r="72" spans="1:18" ht="29.25" customHeight="1" x14ac:dyDescent="0.25">
      <c r="A72" s="35"/>
      <c r="B72" s="61">
        <v>700</v>
      </c>
      <c r="C72" s="61"/>
      <c r="D72" s="61"/>
      <c r="E72" s="61"/>
      <c r="F72" s="61"/>
      <c r="G72" s="61"/>
      <c r="H72" s="61"/>
      <c r="I72" s="11">
        <v>0</v>
      </c>
      <c r="J72" s="12">
        <v>7</v>
      </c>
      <c r="K72" s="12" t="s">
        <v>4</v>
      </c>
      <c r="L72" s="13" t="s">
        <v>4</v>
      </c>
      <c r="M72" s="14" t="s">
        <v>4</v>
      </c>
      <c r="N72" s="23" t="s">
        <v>11</v>
      </c>
      <c r="O72" s="29">
        <f>+O73+O77</f>
        <v>289.70000000000005</v>
      </c>
      <c r="P72" s="29">
        <v>0</v>
      </c>
      <c r="Q72" s="29">
        <f>+Q73+Q77</f>
        <v>209.4</v>
      </c>
      <c r="R72" s="29">
        <v>0</v>
      </c>
    </row>
    <row r="73" spans="1:18" ht="35.25" customHeight="1" x14ac:dyDescent="0.25">
      <c r="A73" s="35"/>
      <c r="B73" s="45"/>
      <c r="C73" s="45"/>
      <c r="D73" s="45"/>
      <c r="E73" s="45"/>
      <c r="F73" s="45"/>
      <c r="G73" s="45"/>
      <c r="H73" s="45"/>
      <c r="I73" s="11"/>
      <c r="J73" s="16">
        <v>7</v>
      </c>
      <c r="K73" s="16">
        <v>5</v>
      </c>
      <c r="L73" s="18"/>
      <c r="M73" s="19"/>
      <c r="N73" s="17" t="s">
        <v>47</v>
      </c>
      <c r="O73" s="30">
        <f t="shared" ref="O73:R75" si="18">+O74</f>
        <v>189.70000000000002</v>
      </c>
      <c r="P73" s="30">
        <f t="shared" si="18"/>
        <v>0</v>
      </c>
      <c r="Q73" s="30">
        <f t="shared" si="18"/>
        <v>109.4</v>
      </c>
      <c r="R73" s="30">
        <f t="shared" si="18"/>
        <v>0</v>
      </c>
    </row>
    <row r="74" spans="1:18" ht="23.25" customHeight="1" x14ac:dyDescent="0.25">
      <c r="A74" s="35"/>
      <c r="B74" s="45"/>
      <c r="C74" s="45"/>
      <c r="D74" s="45"/>
      <c r="E74" s="45"/>
      <c r="F74" s="45"/>
      <c r="G74" s="45"/>
      <c r="H74" s="45"/>
      <c r="I74" s="11"/>
      <c r="J74" s="16">
        <v>7</v>
      </c>
      <c r="K74" s="16">
        <v>5</v>
      </c>
      <c r="L74" s="18" t="s">
        <v>1</v>
      </c>
      <c r="M74" s="19"/>
      <c r="N74" s="17" t="s">
        <v>3</v>
      </c>
      <c r="O74" s="30">
        <f t="shared" si="18"/>
        <v>189.70000000000002</v>
      </c>
      <c r="P74" s="30">
        <f t="shared" si="18"/>
        <v>0</v>
      </c>
      <c r="Q74" s="30">
        <f t="shared" si="18"/>
        <v>109.4</v>
      </c>
      <c r="R74" s="30">
        <f t="shared" si="18"/>
        <v>0</v>
      </c>
    </row>
    <row r="75" spans="1:18" ht="54.75" customHeight="1" x14ac:dyDescent="0.25">
      <c r="A75" s="35"/>
      <c r="B75" s="45"/>
      <c r="C75" s="45"/>
      <c r="D75" s="45"/>
      <c r="E75" s="45"/>
      <c r="F75" s="45"/>
      <c r="G75" s="45"/>
      <c r="H75" s="45"/>
      <c r="I75" s="11"/>
      <c r="J75" s="16">
        <v>7</v>
      </c>
      <c r="K75" s="16">
        <v>5</v>
      </c>
      <c r="L75" s="18" t="s">
        <v>1</v>
      </c>
      <c r="M75" s="19">
        <v>200</v>
      </c>
      <c r="N75" s="17" t="s">
        <v>35</v>
      </c>
      <c r="O75" s="30">
        <f t="shared" si="18"/>
        <v>189.70000000000002</v>
      </c>
      <c r="P75" s="30">
        <f t="shared" si="18"/>
        <v>0</v>
      </c>
      <c r="Q75" s="30">
        <f t="shared" si="18"/>
        <v>109.4</v>
      </c>
      <c r="R75" s="30">
        <f t="shared" si="18"/>
        <v>0</v>
      </c>
    </row>
    <row r="76" spans="1:18" ht="39" customHeight="1" x14ac:dyDescent="0.25">
      <c r="A76" s="35"/>
      <c r="B76" s="45"/>
      <c r="C76" s="45"/>
      <c r="D76" s="45"/>
      <c r="E76" s="45"/>
      <c r="F76" s="45"/>
      <c r="G76" s="45"/>
      <c r="H76" s="45"/>
      <c r="I76" s="11"/>
      <c r="J76" s="16">
        <v>7</v>
      </c>
      <c r="K76" s="16">
        <v>5</v>
      </c>
      <c r="L76" s="18" t="s">
        <v>1</v>
      </c>
      <c r="M76" s="19">
        <v>240</v>
      </c>
      <c r="N76" s="17" t="s">
        <v>2</v>
      </c>
      <c r="O76" s="49">
        <f>180.3+9.4</f>
        <v>189.70000000000002</v>
      </c>
      <c r="P76" s="49">
        <v>0</v>
      </c>
      <c r="Q76" s="49">
        <f>189.3-79.9</f>
        <v>109.4</v>
      </c>
      <c r="R76" s="49">
        <v>0</v>
      </c>
    </row>
    <row r="77" spans="1:18" ht="18" customHeight="1" x14ac:dyDescent="0.25">
      <c r="A77" s="35"/>
      <c r="B77" s="54">
        <v>707</v>
      </c>
      <c r="C77" s="54"/>
      <c r="D77" s="54"/>
      <c r="E77" s="54"/>
      <c r="F77" s="54"/>
      <c r="G77" s="54"/>
      <c r="H77" s="54"/>
      <c r="I77" s="11">
        <v>0</v>
      </c>
      <c r="J77" s="16">
        <v>7</v>
      </c>
      <c r="K77" s="16">
        <v>7</v>
      </c>
      <c r="L77" s="18" t="s">
        <v>4</v>
      </c>
      <c r="M77" s="19" t="s">
        <v>4</v>
      </c>
      <c r="N77" s="1" t="s">
        <v>10</v>
      </c>
      <c r="O77" s="30">
        <f>O80</f>
        <v>100</v>
      </c>
      <c r="P77" s="30">
        <v>0</v>
      </c>
      <c r="Q77" s="30">
        <f>Q80</f>
        <v>100</v>
      </c>
      <c r="R77" s="30">
        <v>0</v>
      </c>
    </row>
    <row r="78" spans="1:18" ht="23.25" customHeight="1" x14ac:dyDescent="0.25">
      <c r="A78" s="35"/>
      <c r="B78" s="54" t="s">
        <v>1</v>
      </c>
      <c r="C78" s="54"/>
      <c r="D78" s="54"/>
      <c r="E78" s="54"/>
      <c r="F78" s="54"/>
      <c r="G78" s="54"/>
      <c r="H78" s="54"/>
      <c r="I78" s="11">
        <v>0</v>
      </c>
      <c r="J78" s="16">
        <v>7</v>
      </c>
      <c r="K78" s="16">
        <v>7</v>
      </c>
      <c r="L78" s="18" t="s">
        <v>1</v>
      </c>
      <c r="M78" s="19" t="s">
        <v>4</v>
      </c>
      <c r="N78" s="17" t="s">
        <v>3</v>
      </c>
      <c r="O78" s="30">
        <f>O80</f>
        <v>100</v>
      </c>
      <c r="P78" s="30">
        <v>0</v>
      </c>
      <c r="Q78" s="30">
        <f>Q80</f>
        <v>100</v>
      </c>
      <c r="R78" s="30">
        <v>0</v>
      </c>
    </row>
    <row r="79" spans="1:18" ht="39.75" customHeight="1" x14ac:dyDescent="0.25">
      <c r="A79" s="35"/>
      <c r="B79" s="54">
        <v>200</v>
      </c>
      <c r="C79" s="54"/>
      <c r="D79" s="54"/>
      <c r="E79" s="54"/>
      <c r="F79" s="54"/>
      <c r="G79" s="54"/>
      <c r="H79" s="54"/>
      <c r="I79" s="11">
        <v>0</v>
      </c>
      <c r="J79" s="16">
        <v>7</v>
      </c>
      <c r="K79" s="16">
        <v>7</v>
      </c>
      <c r="L79" s="18" t="s">
        <v>1</v>
      </c>
      <c r="M79" s="19">
        <v>200</v>
      </c>
      <c r="N79" s="17" t="s">
        <v>35</v>
      </c>
      <c r="O79" s="30">
        <f>O80</f>
        <v>100</v>
      </c>
      <c r="P79" s="30">
        <v>0</v>
      </c>
      <c r="Q79" s="30">
        <f>Q80</f>
        <v>100</v>
      </c>
      <c r="R79" s="30">
        <v>0</v>
      </c>
    </row>
    <row r="80" spans="1:18" ht="38.25" customHeight="1" x14ac:dyDescent="0.25">
      <c r="A80" s="35"/>
      <c r="B80" s="54">
        <v>240</v>
      </c>
      <c r="C80" s="54"/>
      <c r="D80" s="54"/>
      <c r="E80" s="54"/>
      <c r="F80" s="54"/>
      <c r="G80" s="54"/>
      <c r="H80" s="54"/>
      <c r="I80" s="11">
        <v>0</v>
      </c>
      <c r="J80" s="16">
        <v>7</v>
      </c>
      <c r="K80" s="16">
        <v>7</v>
      </c>
      <c r="L80" s="18" t="s">
        <v>1</v>
      </c>
      <c r="M80" s="19">
        <v>240</v>
      </c>
      <c r="N80" s="17" t="s">
        <v>2</v>
      </c>
      <c r="O80" s="30">
        <v>100</v>
      </c>
      <c r="P80" s="30">
        <v>0</v>
      </c>
      <c r="Q80" s="30">
        <v>100</v>
      </c>
      <c r="R80" s="30">
        <v>0</v>
      </c>
    </row>
    <row r="81" spans="1:18" ht="21.75" customHeight="1" x14ac:dyDescent="0.25">
      <c r="A81" s="35"/>
      <c r="B81" s="61">
        <v>800</v>
      </c>
      <c r="C81" s="61"/>
      <c r="D81" s="61"/>
      <c r="E81" s="61"/>
      <c r="F81" s="61"/>
      <c r="G81" s="61"/>
      <c r="H81" s="61"/>
      <c r="I81" s="11">
        <v>0</v>
      </c>
      <c r="J81" s="12">
        <v>8</v>
      </c>
      <c r="K81" s="12" t="s">
        <v>4</v>
      </c>
      <c r="L81" s="13" t="s">
        <v>4</v>
      </c>
      <c r="M81" s="14" t="s">
        <v>4</v>
      </c>
      <c r="N81" s="15" t="s">
        <v>9</v>
      </c>
      <c r="O81" s="29">
        <f t="shared" ref="O81:R84" si="19">+O82</f>
        <v>500</v>
      </c>
      <c r="P81" s="29">
        <f t="shared" si="19"/>
        <v>0</v>
      </c>
      <c r="Q81" s="29">
        <f t="shared" si="19"/>
        <v>500</v>
      </c>
      <c r="R81" s="29">
        <f t="shared" si="19"/>
        <v>0</v>
      </c>
    </row>
    <row r="82" spans="1:18" ht="27.75" customHeight="1" x14ac:dyDescent="0.25">
      <c r="A82" s="35"/>
      <c r="B82" s="54">
        <v>804</v>
      </c>
      <c r="C82" s="54"/>
      <c r="D82" s="54"/>
      <c r="E82" s="54"/>
      <c r="F82" s="54"/>
      <c r="G82" s="54"/>
      <c r="H82" s="54"/>
      <c r="I82" s="11">
        <v>0</v>
      </c>
      <c r="J82" s="16">
        <v>8</v>
      </c>
      <c r="K82" s="16">
        <v>4</v>
      </c>
      <c r="L82" s="18" t="s">
        <v>4</v>
      </c>
      <c r="M82" s="19" t="s">
        <v>4</v>
      </c>
      <c r="N82" s="17" t="s">
        <v>8</v>
      </c>
      <c r="O82" s="30">
        <f t="shared" si="19"/>
        <v>500</v>
      </c>
      <c r="P82" s="30">
        <f t="shared" si="19"/>
        <v>0</v>
      </c>
      <c r="Q82" s="30">
        <f t="shared" si="19"/>
        <v>500</v>
      </c>
      <c r="R82" s="30">
        <f t="shared" si="19"/>
        <v>0</v>
      </c>
    </row>
    <row r="83" spans="1:18" ht="21.75" customHeight="1" x14ac:dyDescent="0.25">
      <c r="A83" s="35"/>
      <c r="B83" s="54" t="s">
        <v>1</v>
      </c>
      <c r="C83" s="54"/>
      <c r="D83" s="54"/>
      <c r="E83" s="54"/>
      <c r="F83" s="54"/>
      <c r="G83" s="54"/>
      <c r="H83" s="54"/>
      <c r="I83" s="11">
        <v>0</v>
      </c>
      <c r="J83" s="16">
        <v>8</v>
      </c>
      <c r="K83" s="16">
        <v>4</v>
      </c>
      <c r="L83" s="18" t="s">
        <v>1</v>
      </c>
      <c r="M83" s="19" t="s">
        <v>4</v>
      </c>
      <c r="N83" s="1" t="s">
        <v>3</v>
      </c>
      <c r="O83" s="30">
        <f t="shared" si="19"/>
        <v>500</v>
      </c>
      <c r="P83" s="30">
        <f t="shared" si="19"/>
        <v>0</v>
      </c>
      <c r="Q83" s="30">
        <f t="shared" si="19"/>
        <v>500</v>
      </c>
      <c r="R83" s="30">
        <f t="shared" si="19"/>
        <v>0</v>
      </c>
    </row>
    <row r="84" spans="1:18" ht="39.75" customHeight="1" x14ac:dyDescent="0.25">
      <c r="A84" s="35"/>
      <c r="B84" s="54">
        <v>200</v>
      </c>
      <c r="C84" s="54"/>
      <c r="D84" s="54"/>
      <c r="E84" s="54"/>
      <c r="F84" s="54"/>
      <c r="G84" s="54"/>
      <c r="H84" s="54"/>
      <c r="I84" s="11">
        <v>0</v>
      </c>
      <c r="J84" s="16">
        <v>8</v>
      </c>
      <c r="K84" s="16">
        <v>4</v>
      </c>
      <c r="L84" s="18" t="s">
        <v>1</v>
      </c>
      <c r="M84" s="19">
        <v>200</v>
      </c>
      <c r="N84" s="17" t="s">
        <v>35</v>
      </c>
      <c r="O84" s="30">
        <f t="shared" si="19"/>
        <v>500</v>
      </c>
      <c r="P84" s="30">
        <f t="shared" si="19"/>
        <v>0</v>
      </c>
      <c r="Q84" s="30">
        <f t="shared" si="19"/>
        <v>500</v>
      </c>
      <c r="R84" s="30">
        <f t="shared" si="19"/>
        <v>0</v>
      </c>
    </row>
    <row r="85" spans="1:18" ht="46.5" customHeight="1" x14ac:dyDescent="0.25">
      <c r="A85" s="35"/>
      <c r="B85" s="54">
        <v>240</v>
      </c>
      <c r="C85" s="54"/>
      <c r="D85" s="54"/>
      <c r="E85" s="54"/>
      <c r="F85" s="54"/>
      <c r="G85" s="54"/>
      <c r="H85" s="54"/>
      <c r="I85" s="11">
        <v>0</v>
      </c>
      <c r="J85" s="16">
        <v>8</v>
      </c>
      <c r="K85" s="16">
        <v>4</v>
      </c>
      <c r="L85" s="18" t="s">
        <v>1</v>
      </c>
      <c r="M85" s="19">
        <v>240</v>
      </c>
      <c r="N85" s="1" t="s">
        <v>2</v>
      </c>
      <c r="O85" s="30">
        <v>500</v>
      </c>
      <c r="P85" s="30">
        <v>0</v>
      </c>
      <c r="Q85" s="30">
        <v>500</v>
      </c>
      <c r="R85" s="30">
        <v>0</v>
      </c>
    </row>
    <row r="86" spans="1:18" ht="18" customHeight="1" x14ac:dyDescent="0.25">
      <c r="A86" s="35"/>
      <c r="B86" s="44"/>
      <c r="C86" s="44"/>
      <c r="D86" s="44"/>
      <c r="E86" s="44"/>
      <c r="F86" s="44"/>
      <c r="G86" s="44"/>
      <c r="H86" s="44"/>
      <c r="I86" s="11"/>
      <c r="J86" s="12">
        <v>10</v>
      </c>
      <c r="K86" s="16"/>
      <c r="L86" s="18"/>
      <c r="M86" s="19"/>
      <c r="N86" s="15" t="s">
        <v>40</v>
      </c>
      <c r="O86" s="29">
        <f>O90</f>
        <v>100</v>
      </c>
      <c r="P86" s="29">
        <v>0</v>
      </c>
      <c r="Q86" s="29">
        <f>Q90</f>
        <v>100</v>
      </c>
      <c r="R86" s="29">
        <v>0</v>
      </c>
    </row>
    <row r="87" spans="1:18" ht="18.75" customHeight="1" x14ac:dyDescent="0.25">
      <c r="A87" s="35"/>
      <c r="B87" s="44"/>
      <c r="C87" s="44"/>
      <c r="D87" s="44"/>
      <c r="E87" s="44"/>
      <c r="F87" s="44"/>
      <c r="G87" s="44"/>
      <c r="H87" s="44"/>
      <c r="I87" s="11"/>
      <c r="J87" s="16">
        <v>10</v>
      </c>
      <c r="K87" s="16">
        <v>1</v>
      </c>
      <c r="L87" s="18"/>
      <c r="M87" s="19"/>
      <c r="N87" s="1" t="s">
        <v>39</v>
      </c>
      <c r="O87" s="30">
        <f>O90</f>
        <v>100</v>
      </c>
      <c r="P87" s="30">
        <v>0</v>
      </c>
      <c r="Q87" s="30">
        <f>Q90</f>
        <v>100</v>
      </c>
      <c r="R87" s="30">
        <v>0</v>
      </c>
    </row>
    <row r="88" spans="1:18" ht="18.75" customHeight="1" x14ac:dyDescent="0.25">
      <c r="A88" s="35"/>
      <c r="B88" s="44"/>
      <c r="C88" s="44"/>
      <c r="D88" s="44"/>
      <c r="E88" s="44"/>
      <c r="F88" s="44"/>
      <c r="G88" s="44"/>
      <c r="H88" s="44"/>
      <c r="I88" s="11"/>
      <c r="J88" s="16">
        <v>10</v>
      </c>
      <c r="K88" s="16">
        <v>1</v>
      </c>
      <c r="L88" s="18" t="s">
        <v>1</v>
      </c>
      <c r="M88" s="19"/>
      <c r="N88" s="1" t="s">
        <v>3</v>
      </c>
      <c r="O88" s="30">
        <f>O90</f>
        <v>100</v>
      </c>
      <c r="P88" s="30">
        <v>0</v>
      </c>
      <c r="Q88" s="30">
        <f>Q90</f>
        <v>100</v>
      </c>
      <c r="R88" s="30">
        <v>0</v>
      </c>
    </row>
    <row r="89" spans="1:18" ht="29.25" customHeight="1" x14ac:dyDescent="0.25">
      <c r="A89" s="35"/>
      <c r="B89" s="44"/>
      <c r="C89" s="44"/>
      <c r="D89" s="44"/>
      <c r="E89" s="44"/>
      <c r="F89" s="44"/>
      <c r="G89" s="44"/>
      <c r="H89" s="44"/>
      <c r="I89" s="11"/>
      <c r="J89" s="16">
        <v>10</v>
      </c>
      <c r="K89" s="16">
        <v>1</v>
      </c>
      <c r="L89" s="18" t="s">
        <v>1</v>
      </c>
      <c r="M89" s="19">
        <v>300</v>
      </c>
      <c r="N89" s="1" t="s">
        <v>38</v>
      </c>
      <c r="O89" s="30">
        <f>O90</f>
        <v>100</v>
      </c>
      <c r="P89" s="30">
        <v>0</v>
      </c>
      <c r="Q89" s="30">
        <f>Q90</f>
        <v>100</v>
      </c>
      <c r="R89" s="30">
        <v>0</v>
      </c>
    </row>
    <row r="90" spans="1:18" ht="38.25" customHeight="1" x14ac:dyDescent="0.25">
      <c r="A90" s="35"/>
      <c r="B90" s="44"/>
      <c r="C90" s="44"/>
      <c r="D90" s="44"/>
      <c r="E90" s="44"/>
      <c r="F90" s="44"/>
      <c r="G90" s="44"/>
      <c r="H90" s="44"/>
      <c r="I90" s="11"/>
      <c r="J90" s="16">
        <v>10</v>
      </c>
      <c r="K90" s="16">
        <v>1</v>
      </c>
      <c r="L90" s="18" t="s">
        <v>1</v>
      </c>
      <c r="M90" s="19">
        <v>320</v>
      </c>
      <c r="N90" s="24" t="s">
        <v>37</v>
      </c>
      <c r="O90" s="30">
        <v>100</v>
      </c>
      <c r="P90" s="30">
        <v>0</v>
      </c>
      <c r="Q90" s="30">
        <v>100</v>
      </c>
      <c r="R90" s="30">
        <v>0</v>
      </c>
    </row>
    <row r="91" spans="1:18" ht="18.75" customHeight="1" x14ac:dyDescent="0.25">
      <c r="A91" s="35"/>
      <c r="B91" s="61">
        <v>1100</v>
      </c>
      <c r="C91" s="61"/>
      <c r="D91" s="61"/>
      <c r="E91" s="61"/>
      <c r="F91" s="61"/>
      <c r="G91" s="61"/>
      <c r="H91" s="61"/>
      <c r="I91" s="11">
        <v>0</v>
      </c>
      <c r="J91" s="12">
        <v>11</v>
      </c>
      <c r="K91" s="12" t="s">
        <v>4</v>
      </c>
      <c r="L91" s="13" t="s">
        <v>4</v>
      </c>
      <c r="M91" s="14" t="s">
        <v>4</v>
      </c>
      <c r="N91" s="23" t="s">
        <v>7</v>
      </c>
      <c r="O91" s="29">
        <f>+O92</f>
        <v>1599.9</v>
      </c>
      <c r="P91" s="29">
        <f>+P95+P102</f>
        <v>0</v>
      </c>
      <c r="Q91" s="29">
        <f>+Q92</f>
        <v>1599.9</v>
      </c>
      <c r="R91" s="29">
        <f>+R95+R102</f>
        <v>0</v>
      </c>
    </row>
    <row r="92" spans="1:18" ht="20.25" customHeight="1" x14ac:dyDescent="0.25">
      <c r="A92" s="35"/>
      <c r="B92" s="54">
        <v>1101</v>
      </c>
      <c r="C92" s="54"/>
      <c r="D92" s="54"/>
      <c r="E92" s="54"/>
      <c r="F92" s="54"/>
      <c r="G92" s="54"/>
      <c r="H92" s="54"/>
      <c r="I92" s="11">
        <v>0</v>
      </c>
      <c r="J92" s="16">
        <v>11</v>
      </c>
      <c r="K92" s="16">
        <v>1</v>
      </c>
      <c r="L92" s="18" t="s">
        <v>4</v>
      </c>
      <c r="M92" s="19" t="s">
        <v>4</v>
      </c>
      <c r="N92" s="1" t="s">
        <v>6</v>
      </c>
      <c r="O92" s="30">
        <f>+O93</f>
        <v>1599.9</v>
      </c>
      <c r="P92" s="30">
        <f>+P95+P102</f>
        <v>0</v>
      </c>
      <c r="Q92" s="30">
        <f>+Q93</f>
        <v>1599.9</v>
      </c>
      <c r="R92" s="30">
        <f>+R95+R102</f>
        <v>0</v>
      </c>
    </row>
    <row r="93" spans="1:18" ht="18.75" customHeight="1" x14ac:dyDescent="0.25">
      <c r="A93" s="35"/>
      <c r="B93" s="54" t="s">
        <v>1</v>
      </c>
      <c r="C93" s="54"/>
      <c r="D93" s="54"/>
      <c r="E93" s="54"/>
      <c r="F93" s="54"/>
      <c r="G93" s="54"/>
      <c r="H93" s="54"/>
      <c r="I93" s="11">
        <v>0</v>
      </c>
      <c r="J93" s="16">
        <v>11</v>
      </c>
      <c r="K93" s="16">
        <v>1</v>
      </c>
      <c r="L93" s="18" t="s">
        <v>1</v>
      </c>
      <c r="M93" s="19" t="s">
        <v>4</v>
      </c>
      <c r="N93" s="17" t="s">
        <v>3</v>
      </c>
      <c r="O93" s="30">
        <f>+O94+O96</f>
        <v>1599.9</v>
      </c>
      <c r="P93" s="30">
        <f>+P95+P102</f>
        <v>0</v>
      </c>
      <c r="Q93" s="30">
        <f>+Q94+Q96</f>
        <v>1599.9</v>
      </c>
      <c r="R93" s="30">
        <f>+R95+R102</f>
        <v>0</v>
      </c>
    </row>
    <row r="94" spans="1:18" ht="39" customHeight="1" x14ac:dyDescent="0.25">
      <c r="A94" s="35"/>
      <c r="B94" s="54">
        <v>200</v>
      </c>
      <c r="C94" s="54"/>
      <c r="D94" s="54"/>
      <c r="E94" s="54"/>
      <c r="F94" s="54"/>
      <c r="G94" s="54"/>
      <c r="H94" s="54"/>
      <c r="I94" s="11">
        <v>0</v>
      </c>
      <c r="J94" s="16">
        <v>11</v>
      </c>
      <c r="K94" s="16">
        <v>1</v>
      </c>
      <c r="L94" s="18" t="s">
        <v>1</v>
      </c>
      <c r="M94" s="19">
        <v>200</v>
      </c>
      <c r="N94" s="17" t="s">
        <v>35</v>
      </c>
      <c r="O94" s="30">
        <f>+O95</f>
        <v>1447.4</v>
      </c>
      <c r="P94" s="30">
        <f>+P95</f>
        <v>0</v>
      </c>
      <c r="Q94" s="30">
        <f>+Q95</f>
        <v>1447.4</v>
      </c>
      <c r="R94" s="30">
        <f>+R95</f>
        <v>0</v>
      </c>
    </row>
    <row r="95" spans="1:18" ht="40.5" customHeight="1" x14ac:dyDescent="0.25">
      <c r="A95" s="35"/>
      <c r="B95" s="54">
        <v>240</v>
      </c>
      <c r="C95" s="54"/>
      <c r="D95" s="54"/>
      <c r="E95" s="54"/>
      <c r="F95" s="54"/>
      <c r="G95" s="54"/>
      <c r="H95" s="54"/>
      <c r="I95" s="11">
        <v>0</v>
      </c>
      <c r="J95" s="16">
        <v>11</v>
      </c>
      <c r="K95" s="16">
        <v>1</v>
      </c>
      <c r="L95" s="18" t="s">
        <v>1</v>
      </c>
      <c r="M95" s="19">
        <v>240</v>
      </c>
      <c r="N95" s="17" t="s">
        <v>2</v>
      </c>
      <c r="O95" s="49">
        <v>1447.4</v>
      </c>
      <c r="P95" s="49">
        <v>0</v>
      </c>
      <c r="Q95" s="49">
        <v>1447.4</v>
      </c>
      <c r="R95" s="49">
        <v>0</v>
      </c>
    </row>
    <row r="96" spans="1:18" ht="38.25" customHeight="1" x14ac:dyDescent="0.25">
      <c r="A96" s="35"/>
      <c r="B96" s="44"/>
      <c r="C96" s="44"/>
      <c r="D96" s="44"/>
      <c r="E96" s="44"/>
      <c r="F96" s="44"/>
      <c r="G96" s="44"/>
      <c r="H96" s="44"/>
      <c r="I96" s="11"/>
      <c r="J96" s="16">
        <v>11</v>
      </c>
      <c r="K96" s="16">
        <v>1</v>
      </c>
      <c r="L96" s="18" t="s">
        <v>1</v>
      </c>
      <c r="M96" s="19">
        <v>600</v>
      </c>
      <c r="N96" s="1" t="s">
        <v>14</v>
      </c>
      <c r="O96" s="30">
        <f>+O97</f>
        <v>152.5</v>
      </c>
      <c r="P96" s="30">
        <f>+P97</f>
        <v>0</v>
      </c>
      <c r="Q96" s="30">
        <f>+Q97</f>
        <v>152.5</v>
      </c>
      <c r="R96" s="30">
        <f>+R97</f>
        <v>0</v>
      </c>
    </row>
    <row r="97" spans="1:18" ht="72" customHeight="1" x14ac:dyDescent="0.25">
      <c r="A97" s="35"/>
      <c r="B97" s="44"/>
      <c r="C97" s="44"/>
      <c r="D97" s="44"/>
      <c r="E97" s="44"/>
      <c r="F97" s="44"/>
      <c r="G97" s="44"/>
      <c r="H97" s="44"/>
      <c r="I97" s="11"/>
      <c r="J97" s="16">
        <v>11</v>
      </c>
      <c r="K97" s="16">
        <v>1</v>
      </c>
      <c r="L97" s="18" t="s">
        <v>1</v>
      </c>
      <c r="M97" s="19">
        <v>630</v>
      </c>
      <c r="N97" s="17" t="s">
        <v>48</v>
      </c>
      <c r="O97" s="49">
        <v>152.5</v>
      </c>
      <c r="P97" s="49">
        <v>0</v>
      </c>
      <c r="Q97" s="49">
        <v>152.5</v>
      </c>
      <c r="R97" s="49">
        <v>0</v>
      </c>
    </row>
    <row r="98" spans="1:18" ht="35.25" hidden="1" customHeight="1" x14ac:dyDescent="0.25">
      <c r="A98" s="35"/>
      <c r="B98" s="44"/>
      <c r="C98" s="44"/>
      <c r="D98" s="44"/>
      <c r="E98" s="44"/>
      <c r="F98" s="44"/>
      <c r="G98" s="44"/>
      <c r="H98" s="44"/>
      <c r="I98" s="11"/>
      <c r="J98" s="12">
        <v>13</v>
      </c>
      <c r="K98" s="12"/>
      <c r="L98" s="13"/>
      <c r="M98" s="14"/>
      <c r="N98" s="15" t="s">
        <v>49</v>
      </c>
      <c r="O98" s="29">
        <f>+O99</f>
        <v>0</v>
      </c>
      <c r="P98" s="29">
        <f>+P99</f>
        <v>0</v>
      </c>
      <c r="Q98" s="29">
        <f>+Q99</f>
        <v>0</v>
      </c>
      <c r="R98" s="29">
        <f>+R99</f>
        <v>0</v>
      </c>
    </row>
    <row r="99" spans="1:18" ht="33" hidden="1" customHeight="1" x14ac:dyDescent="0.25">
      <c r="A99" s="35"/>
      <c r="B99" s="44"/>
      <c r="C99" s="44"/>
      <c r="D99" s="44"/>
      <c r="E99" s="44"/>
      <c r="F99" s="44"/>
      <c r="G99" s="44"/>
      <c r="H99" s="44"/>
      <c r="I99" s="11"/>
      <c r="J99" s="16">
        <v>13</v>
      </c>
      <c r="K99" s="16">
        <v>1</v>
      </c>
      <c r="L99" s="18"/>
      <c r="M99" s="19"/>
      <c r="N99" s="1" t="s">
        <v>50</v>
      </c>
      <c r="O99" s="30">
        <f>O100</f>
        <v>0</v>
      </c>
      <c r="P99" s="30">
        <f>P100</f>
        <v>0</v>
      </c>
      <c r="Q99" s="30">
        <f>Q100</f>
        <v>0</v>
      </c>
      <c r="R99" s="30">
        <f>R100</f>
        <v>0</v>
      </c>
    </row>
    <row r="100" spans="1:18" ht="20.25" hidden="1" customHeight="1" x14ac:dyDescent="0.25">
      <c r="A100" s="35"/>
      <c r="B100" s="44"/>
      <c r="C100" s="44"/>
      <c r="D100" s="44"/>
      <c r="E100" s="44"/>
      <c r="F100" s="44"/>
      <c r="G100" s="44"/>
      <c r="H100" s="44"/>
      <c r="I100" s="11"/>
      <c r="J100" s="16">
        <v>13</v>
      </c>
      <c r="K100" s="16">
        <v>1</v>
      </c>
      <c r="L100" s="18" t="s">
        <v>1</v>
      </c>
      <c r="M100" s="19"/>
      <c r="N100" s="17" t="s">
        <v>3</v>
      </c>
      <c r="O100" s="30">
        <f t="shared" ref="O100:R101" si="20">+O101</f>
        <v>0</v>
      </c>
      <c r="P100" s="30">
        <f t="shared" si="20"/>
        <v>0</v>
      </c>
      <c r="Q100" s="30">
        <f t="shared" si="20"/>
        <v>0</v>
      </c>
      <c r="R100" s="30">
        <f t="shared" si="20"/>
        <v>0</v>
      </c>
    </row>
    <row r="101" spans="1:18" ht="27.75" hidden="1" customHeight="1" x14ac:dyDescent="0.25">
      <c r="A101" s="35"/>
      <c r="B101" s="44"/>
      <c r="C101" s="44"/>
      <c r="D101" s="44"/>
      <c r="E101" s="44"/>
      <c r="F101" s="44"/>
      <c r="G101" s="44"/>
      <c r="H101" s="44"/>
      <c r="I101" s="11"/>
      <c r="J101" s="16">
        <v>13</v>
      </c>
      <c r="K101" s="16">
        <v>1</v>
      </c>
      <c r="L101" s="18" t="s">
        <v>1</v>
      </c>
      <c r="M101" s="19">
        <v>700</v>
      </c>
      <c r="N101" s="1" t="s">
        <v>51</v>
      </c>
      <c r="O101" s="30">
        <f t="shared" si="20"/>
        <v>0</v>
      </c>
      <c r="P101" s="30">
        <f t="shared" si="20"/>
        <v>0</v>
      </c>
      <c r="Q101" s="30">
        <f t="shared" si="20"/>
        <v>0</v>
      </c>
      <c r="R101" s="30">
        <f t="shared" si="20"/>
        <v>0</v>
      </c>
    </row>
    <row r="102" spans="1:18" ht="24.75" hidden="1" customHeight="1" x14ac:dyDescent="0.25">
      <c r="A102" s="35"/>
      <c r="B102" s="54">
        <v>810</v>
      </c>
      <c r="C102" s="54"/>
      <c r="D102" s="54"/>
      <c r="E102" s="54"/>
      <c r="F102" s="54"/>
      <c r="G102" s="54"/>
      <c r="H102" s="54"/>
      <c r="I102" s="11">
        <v>0</v>
      </c>
      <c r="J102" s="16">
        <v>13</v>
      </c>
      <c r="K102" s="16">
        <v>1</v>
      </c>
      <c r="L102" s="18" t="s">
        <v>1</v>
      </c>
      <c r="M102" s="19">
        <v>730</v>
      </c>
      <c r="N102" s="1" t="s">
        <v>52</v>
      </c>
      <c r="O102" s="30">
        <v>0</v>
      </c>
      <c r="P102" s="30">
        <v>0</v>
      </c>
      <c r="Q102" s="30">
        <v>0</v>
      </c>
      <c r="R102" s="30">
        <v>0</v>
      </c>
    </row>
    <row r="103" spans="1:18" ht="16.5" customHeight="1" x14ac:dyDescent="0.25">
      <c r="A103" s="2"/>
      <c r="B103" s="25"/>
      <c r="C103" s="26"/>
      <c r="D103" s="26"/>
      <c r="E103" s="26"/>
      <c r="F103" s="25"/>
      <c r="G103" s="27"/>
      <c r="H103" s="25"/>
      <c r="I103" s="26"/>
      <c r="J103" s="25"/>
      <c r="K103" s="25"/>
      <c r="L103" s="25"/>
      <c r="M103" s="28"/>
      <c r="N103" s="33" t="s">
        <v>0</v>
      </c>
      <c r="O103" s="29">
        <f>++O13+O36+O41+O46+O54+O72+O81+O86+O91+O98</f>
        <v>201299.30000000002</v>
      </c>
      <c r="P103" s="29">
        <f t="shared" ref="P103:R103" si="21">++P13+P36+P41+P46+P54+P72+P81+P86+P91+P98</f>
        <v>1976</v>
      </c>
      <c r="Q103" s="29">
        <f t="shared" si="21"/>
        <v>197331.20000000001</v>
      </c>
      <c r="R103" s="29">
        <f t="shared" si="21"/>
        <v>1976</v>
      </c>
    </row>
    <row r="104" spans="1:18" ht="13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6"/>
      <c r="K104" s="36"/>
      <c r="L104" s="36"/>
      <c r="M104" s="25"/>
      <c r="N104" s="31" t="s">
        <v>55</v>
      </c>
      <c r="O104" s="46">
        <v>5161.6000000000004</v>
      </c>
      <c r="P104" s="46">
        <v>0</v>
      </c>
      <c r="Q104" s="46">
        <v>10385.9</v>
      </c>
      <c r="R104" s="46">
        <v>0</v>
      </c>
    </row>
    <row r="105" spans="1:18" s="37" customFormat="1" ht="17.25" customHeight="1" x14ac:dyDescent="0.25">
      <c r="J105" s="38"/>
      <c r="K105" s="38"/>
      <c r="L105" s="38"/>
      <c r="M105" s="38"/>
      <c r="N105" s="32" t="s">
        <v>56</v>
      </c>
      <c r="O105" s="39">
        <f>O103+O104</f>
        <v>206460.90000000002</v>
      </c>
      <c r="P105" s="39">
        <f t="shared" ref="P105:R105" si="22">P103+P104</f>
        <v>1976</v>
      </c>
      <c r="Q105" s="39">
        <f t="shared" si="22"/>
        <v>207717.1</v>
      </c>
      <c r="R105" s="39">
        <f t="shared" si="22"/>
        <v>1976</v>
      </c>
    </row>
    <row r="108" spans="1:18" hidden="1" x14ac:dyDescent="0.25">
      <c r="P108" s="40">
        <f>O103-P103</f>
        <v>199323.30000000002</v>
      </c>
      <c r="R108" s="40">
        <f>Q103-R103</f>
        <v>195355.2</v>
      </c>
    </row>
  </sheetData>
  <mergeCells count="46">
    <mergeCell ref="B102:H102"/>
    <mergeCell ref="B81:H81"/>
    <mergeCell ref="B82:H82"/>
    <mergeCell ref="B83:H83"/>
    <mergeCell ref="B84:H84"/>
    <mergeCell ref="B85:H85"/>
    <mergeCell ref="B91:H91"/>
    <mergeCell ref="B92:H92"/>
    <mergeCell ref="B93:H93"/>
    <mergeCell ref="B94:H94"/>
    <mergeCell ref="B95:H95"/>
    <mergeCell ref="B80:H80"/>
    <mergeCell ref="B41:H41"/>
    <mergeCell ref="B42:H42"/>
    <mergeCell ref="B43:H43"/>
    <mergeCell ref="B44:H44"/>
    <mergeCell ref="B45:H45"/>
    <mergeCell ref="B54:H54"/>
    <mergeCell ref="B55:H55"/>
    <mergeCell ref="B72:H72"/>
    <mergeCell ref="B77:H77"/>
    <mergeCell ref="B78:H78"/>
    <mergeCell ref="B79:H79"/>
    <mergeCell ref="B40:H40"/>
    <mergeCell ref="B23:H23"/>
    <mergeCell ref="B30:H30"/>
    <mergeCell ref="B34:H34"/>
    <mergeCell ref="B35:H35"/>
    <mergeCell ref="B36:H36"/>
    <mergeCell ref="B37:H37"/>
    <mergeCell ref="B38:H38"/>
    <mergeCell ref="B39:H39"/>
    <mergeCell ref="B22:H22"/>
    <mergeCell ref="J7:R7"/>
    <mergeCell ref="J8:R8"/>
    <mergeCell ref="H10:H11"/>
    <mergeCell ref="I10:I11"/>
    <mergeCell ref="J10:M10"/>
    <mergeCell ref="N10:N11"/>
    <mergeCell ref="O10:P10"/>
    <mergeCell ref="Q10:R10"/>
    <mergeCell ref="B13:H13"/>
    <mergeCell ref="B18:H18"/>
    <mergeCell ref="B19:H19"/>
    <mergeCell ref="B20:H20"/>
    <mergeCell ref="B21:H21"/>
  </mergeCells>
  <pageMargins left="0.59055118110236204" right="0.39370078740157499" top="0.59055118110236204" bottom="0.59055118110236204" header="0.275590546487823" footer="0.275590546487823"/>
  <pageSetup paperSize="9" scale="63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9</vt:lpstr>
      <vt:lpstr>'ПРил 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Столповских Екатерина Михайловна</cp:lastModifiedBy>
  <cp:lastPrinted>2023-10-31T08:57:24Z</cp:lastPrinted>
  <dcterms:created xsi:type="dcterms:W3CDTF">2017-01-18T13:54:03Z</dcterms:created>
  <dcterms:modified xsi:type="dcterms:W3CDTF">2024-05-20T05:05:59Z</dcterms:modified>
</cp:coreProperties>
</file>