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440" windowHeight="11760"/>
  </bookViews>
  <sheets>
    <sheet name="Новый_12" sheetId="2" r:id="rId1"/>
  </sheets>
  <definedNames>
    <definedName name="_xlnm.Print_Titles" localSheetId="0">Новый_12!$8:$10</definedName>
  </definedNames>
  <calcPr calcId="145621"/>
</workbook>
</file>

<file path=xl/calcChain.xml><?xml version="1.0" encoding="utf-8"?>
<calcChain xmlns="http://schemas.openxmlformats.org/spreadsheetml/2006/main">
  <c r="I85" i="2" l="1"/>
  <c r="H85" i="2"/>
  <c r="G85" i="2"/>
  <c r="I86" i="2"/>
  <c r="H86" i="2"/>
  <c r="G86" i="2"/>
  <c r="I87" i="2"/>
  <c r="H87" i="2"/>
  <c r="G87" i="2"/>
  <c r="F87" i="2"/>
  <c r="I88" i="2"/>
  <c r="H88" i="2"/>
  <c r="G88" i="2"/>
  <c r="F88" i="2"/>
  <c r="I78" i="2"/>
  <c r="I77" i="2" s="1"/>
  <c r="I76" i="2" s="1"/>
  <c r="I75" i="2" s="1"/>
  <c r="H78" i="2"/>
  <c r="H77" i="2" s="1"/>
  <c r="H76" i="2" s="1"/>
  <c r="H75" i="2" s="1"/>
  <c r="G78" i="2"/>
  <c r="G77" i="2" s="1"/>
  <c r="G76" i="2" s="1"/>
  <c r="G75" i="2" s="1"/>
  <c r="F78" i="2"/>
  <c r="F77" i="2" s="1"/>
  <c r="F76" i="2" s="1"/>
  <c r="F75" i="2" s="1"/>
  <c r="I62" i="2"/>
  <c r="I61" i="2" s="1"/>
  <c r="H62" i="2"/>
  <c r="G62" i="2"/>
  <c r="G61" i="2" s="1"/>
  <c r="F62" i="2"/>
  <c r="K63" i="2"/>
  <c r="J63" i="2"/>
  <c r="K62" i="2"/>
  <c r="I64" i="2"/>
  <c r="H64" i="2"/>
  <c r="G64" i="2"/>
  <c r="J67" i="2"/>
  <c r="I66" i="2"/>
  <c r="H66" i="2"/>
  <c r="G66" i="2"/>
  <c r="F66" i="2"/>
  <c r="J69" i="2"/>
  <c r="G25" i="2"/>
  <c r="G24" i="2" s="1"/>
  <c r="I26" i="2"/>
  <c r="I25" i="2" s="1"/>
  <c r="I24" i="2" s="1"/>
  <c r="H26" i="2"/>
  <c r="G26" i="2"/>
  <c r="F26" i="2"/>
  <c r="F25" i="2" s="1"/>
  <c r="F24" i="2" s="1"/>
  <c r="J27" i="2"/>
  <c r="J23" i="2"/>
  <c r="I22" i="2"/>
  <c r="I21" i="2" s="1"/>
  <c r="I20" i="2" s="1"/>
  <c r="H22" i="2"/>
  <c r="H21" i="2" s="1"/>
  <c r="H20" i="2" s="1"/>
  <c r="G22" i="2"/>
  <c r="G21" i="2" s="1"/>
  <c r="G20" i="2" s="1"/>
  <c r="F22" i="2"/>
  <c r="F21" i="2" s="1"/>
  <c r="F20" i="2" s="1"/>
  <c r="G92" i="2" l="1"/>
  <c r="I92" i="2"/>
  <c r="F86" i="2"/>
  <c r="F85" i="2" s="1"/>
  <c r="F92" i="2" s="1"/>
  <c r="J22" i="2"/>
  <c r="J21" i="2"/>
  <c r="J20" i="2"/>
  <c r="J26" i="2"/>
  <c r="J62" i="2"/>
  <c r="H61" i="2"/>
  <c r="H25" i="2"/>
  <c r="F64" i="2"/>
  <c r="F61" i="2" s="1"/>
  <c r="I56" i="2"/>
  <c r="I55" i="2" s="1"/>
  <c r="H56" i="2"/>
  <c r="H55" i="2" s="1"/>
  <c r="G56" i="2"/>
  <c r="G55" i="2" s="1"/>
  <c r="I59" i="2"/>
  <c r="I58" i="2" s="1"/>
  <c r="H59" i="2"/>
  <c r="H58" i="2" s="1"/>
  <c r="G59" i="2"/>
  <c r="G58" i="2" s="1"/>
  <c r="I51" i="2"/>
  <c r="I50" i="2" s="1"/>
  <c r="I49" i="2" s="1"/>
  <c r="I48" i="2" s="1"/>
  <c r="H51" i="2"/>
  <c r="H50" i="2" s="1"/>
  <c r="H49" i="2" s="1"/>
  <c r="H48" i="2" s="1"/>
  <c r="G51" i="2"/>
  <c r="G50" i="2" s="1"/>
  <c r="G49" i="2" s="1"/>
  <c r="G48" i="2" s="1"/>
  <c r="I45" i="2"/>
  <c r="I44" i="2" s="1"/>
  <c r="I43" i="2" s="1"/>
  <c r="I42" i="2" s="1"/>
  <c r="H45" i="2"/>
  <c r="H44" i="2" s="1"/>
  <c r="H43" i="2" s="1"/>
  <c r="H42" i="2" s="1"/>
  <c r="G45" i="2"/>
  <c r="G44" i="2" s="1"/>
  <c r="G43" i="2" s="1"/>
  <c r="G42" i="2" s="1"/>
  <c r="F45" i="2"/>
  <c r="I40" i="2"/>
  <c r="I39" i="2" s="1"/>
  <c r="I38" i="2" s="1"/>
  <c r="I37" i="2" s="1"/>
  <c r="H40" i="2"/>
  <c r="H39" i="2" s="1"/>
  <c r="H38" i="2" s="1"/>
  <c r="H37" i="2" s="1"/>
  <c r="G40" i="2"/>
  <c r="G39" i="2" s="1"/>
  <c r="G38" i="2" s="1"/>
  <c r="G37" i="2" s="1"/>
  <c r="I54" i="2" l="1"/>
  <c r="I53" i="2" s="1"/>
  <c r="H54" i="2"/>
  <c r="H53" i="2" s="1"/>
  <c r="H24" i="2"/>
  <c r="J24" i="2" s="1"/>
  <c r="J25" i="2"/>
  <c r="G54" i="2"/>
  <c r="G53" i="2" s="1"/>
  <c r="I30" i="2"/>
  <c r="H30" i="2"/>
  <c r="G30" i="2"/>
  <c r="F30" i="2"/>
  <c r="I32" i="2"/>
  <c r="H32" i="2"/>
  <c r="G32" i="2"/>
  <c r="F32" i="2"/>
  <c r="I34" i="2"/>
  <c r="H34" i="2"/>
  <c r="G34" i="2"/>
  <c r="F34" i="2"/>
  <c r="I18" i="2"/>
  <c r="H18" i="2"/>
  <c r="G18" i="2"/>
  <c r="F18" i="2"/>
  <c r="I16" i="2"/>
  <c r="H16" i="2"/>
  <c r="G16" i="2"/>
  <c r="F16" i="2"/>
  <c r="I14" i="2"/>
  <c r="H14" i="2"/>
  <c r="H13" i="2" s="1"/>
  <c r="H12" i="2" s="1"/>
  <c r="G14" i="2"/>
  <c r="G13" i="2" s="1"/>
  <c r="G12" i="2" s="1"/>
  <c r="F14" i="2"/>
  <c r="F29" i="2" l="1"/>
  <c r="F28" i="2" s="1"/>
  <c r="G29" i="2"/>
  <c r="G28" i="2" s="1"/>
  <c r="G11" i="2" s="1"/>
  <c r="I29" i="2"/>
  <c r="I28" i="2" s="1"/>
  <c r="I13" i="2"/>
  <c r="I12" i="2" s="1"/>
  <c r="F13" i="2"/>
  <c r="F12" i="2" s="1"/>
  <c r="F11" i="2" s="1"/>
  <c r="H29" i="2"/>
  <c r="H28" i="2" s="1"/>
  <c r="H11" i="2" s="1"/>
  <c r="K52" i="2"/>
  <c r="K57" i="2"/>
  <c r="K65" i="2"/>
  <c r="J91" i="2"/>
  <c r="J84" i="2"/>
  <c r="J77" i="2"/>
  <c r="J78" i="2"/>
  <c r="J79" i="2"/>
  <c r="J74" i="2"/>
  <c r="J68" i="2"/>
  <c r="J57" i="2"/>
  <c r="J60" i="2"/>
  <c r="J64" i="2"/>
  <c r="J65" i="2"/>
  <c r="J52" i="2"/>
  <c r="I11" i="2" l="1"/>
  <c r="J61" i="2"/>
  <c r="J36" i="2"/>
  <c r="J66" i="2" l="1"/>
  <c r="J34" i="2"/>
  <c r="I90" i="2" l="1"/>
  <c r="H90" i="2"/>
  <c r="F90" i="2"/>
  <c r="I83" i="2"/>
  <c r="I82" i="2" s="1"/>
  <c r="I81" i="2" s="1"/>
  <c r="I80" i="2" s="1"/>
  <c r="H83" i="2"/>
  <c r="G83" i="2"/>
  <c r="G82" i="2" s="1"/>
  <c r="G81" i="2" s="1"/>
  <c r="G80" i="2" s="1"/>
  <c r="F83" i="2"/>
  <c r="F82" i="2" s="1"/>
  <c r="F81" i="2" s="1"/>
  <c r="F80" i="2" s="1"/>
  <c r="F56" i="2"/>
  <c r="J56" i="2" s="1"/>
  <c r="F59" i="2"/>
  <c r="J90" i="2" l="1"/>
  <c r="F58" i="2"/>
  <c r="J58" i="2" s="1"/>
  <c r="J59" i="2"/>
  <c r="K56" i="2"/>
  <c r="K51" i="2"/>
  <c r="H82" i="2"/>
  <c r="J83" i="2"/>
  <c r="F55" i="2"/>
  <c r="H73" i="2"/>
  <c r="F73" i="2"/>
  <c r="F72" i="2" s="1"/>
  <c r="F71" i="2" s="1"/>
  <c r="F70" i="2" s="1"/>
  <c r="F40" i="2"/>
  <c r="F39" i="2" s="1"/>
  <c r="F38" i="2" s="1"/>
  <c r="K64" i="2"/>
  <c r="F44" i="2"/>
  <c r="F43" i="2" s="1"/>
  <c r="F42" i="2" s="1"/>
  <c r="J55" i="2" l="1"/>
  <c r="F54" i="2"/>
  <c r="F53" i="2" s="1"/>
  <c r="H81" i="2"/>
  <c r="J82" i="2"/>
  <c r="K49" i="2"/>
  <c r="K50" i="2"/>
  <c r="K55" i="2"/>
  <c r="H72" i="2"/>
  <c r="J73" i="2"/>
  <c r="J42" i="2"/>
  <c r="K54" i="2" l="1"/>
  <c r="H71" i="2"/>
  <c r="H70" i="2" s="1"/>
  <c r="J70" i="2" s="1"/>
  <c r="J72" i="2"/>
  <c r="H80" i="2"/>
  <c r="J81" i="2"/>
  <c r="J54" i="2"/>
  <c r="K61" i="2"/>
  <c r="J80" i="2" l="1"/>
  <c r="H92" i="2"/>
  <c r="J71" i="2"/>
  <c r="K53" i="2"/>
  <c r="K48" i="2" l="1"/>
  <c r="J31" i="2"/>
  <c r="J30" i="2"/>
  <c r="F51" i="2"/>
  <c r="J51" i="2" s="1"/>
  <c r="F50" i="2" l="1"/>
  <c r="J50" i="2" s="1"/>
  <c r="J33" i="2"/>
  <c r="J32" i="2"/>
  <c r="F37" i="2"/>
  <c r="F49" i="2" l="1"/>
  <c r="J49" i="2" s="1"/>
  <c r="J53" i="2"/>
  <c r="F48" i="2" l="1"/>
  <c r="J48" i="2" s="1"/>
  <c r="K92" i="2"/>
  <c r="J15" i="2"/>
  <c r="K12" i="2"/>
  <c r="K11" i="2" s="1"/>
  <c r="K13" i="2"/>
  <c r="K14" i="2"/>
  <c r="K15" i="2"/>
  <c r="J14" i="2"/>
  <c r="J16" i="2"/>
  <c r="J17" i="2"/>
  <c r="J19" i="2"/>
  <c r="J28" i="2"/>
  <c r="J29" i="2"/>
  <c r="J35" i="2"/>
  <c r="J37" i="2"/>
  <c r="J38" i="2"/>
  <c r="J39" i="2"/>
  <c r="J40" i="2"/>
  <c r="J41" i="2"/>
  <c r="J43" i="2"/>
  <c r="J44" i="2"/>
  <c r="J45" i="2"/>
  <c r="J46" i="2"/>
  <c r="J47" i="2"/>
  <c r="J75" i="2"/>
  <c r="J76" i="2"/>
  <c r="J85" i="2"/>
  <c r="J86" i="2"/>
  <c r="J87" i="2"/>
  <c r="J88" i="2"/>
  <c r="J89" i="2"/>
  <c r="J18" i="2" l="1"/>
  <c r="J13" i="2" l="1"/>
  <c r="J11" i="2" l="1"/>
  <c r="J92" i="2"/>
  <c r="J12" i="2"/>
</calcChain>
</file>

<file path=xl/sharedStrings.xml><?xml version="1.0" encoding="utf-8"?>
<sst xmlns="http://schemas.openxmlformats.org/spreadsheetml/2006/main" count="160" uniqueCount="64">
  <si>
    <t>ИТОГО</t>
  </si>
  <si>
    <t>Иные закупки товаров, работ и услуг для обеспечения государственных (муниципальных) нужд</t>
  </si>
  <si>
    <t>Закупка товаров, работ и услуг для обеспечения государственных (муниципальных) нужд</t>
  </si>
  <si>
    <t xml:space="preserve">Непрограммные направления деятельности </t>
  </si>
  <si>
    <t/>
  </si>
  <si>
    <t>Иные бюджетные ассигнования</t>
  </si>
  <si>
    <t>Физическая культура</t>
  </si>
  <si>
    <t>ФИЗИЧЕСКАЯ КУЛЬТУРА И СПОРТ</t>
  </si>
  <si>
    <t>Предоставление субсидий бюджетным, автономным учреждениям и иным некоммерческим организациям</t>
  </si>
  <si>
    <t>Другие вопросы в области культуры, кинематографии</t>
  </si>
  <si>
    <t>КУЛЬТУРА, КИНЕМАТОГРАФИЯ</t>
  </si>
  <si>
    <t>ОБРАЗОВАНИЕ</t>
  </si>
  <si>
    <t>Благоустройство</t>
  </si>
  <si>
    <t>ЖИЛИЩНО-КОММУНАЛЬНОЕ ХОЗЯЙСТВО</t>
  </si>
  <si>
    <t>Защита населения и территории от чрезвычайных ситуаций природного и техногенного характера, гражданская оборона</t>
  </si>
  <si>
    <t>НАЦИОНАЛЬНАЯ БЕЗОПАСНОСТЬ И ПРАВООХРАНИТЕЛЬНАЯ ДЕЯТЕЛЬНОСТЬ</t>
  </si>
  <si>
    <t>Мобилизационная подготовка экономики</t>
  </si>
  <si>
    <t>НАЦИОНАЛЬНАЯ ОБОРОНА</t>
  </si>
  <si>
    <t>Другие общегосударственные вопросы</t>
  </si>
  <si>
    <t>Расходы на выплаты персоналу государственных (муниципальных) органов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</si>
  <si>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</si>
  <si>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</si>
  <si>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ОБЩЕГОСУДАРСТВЕННЫЕ ВОПРОСЫ</t>
  </si>
  <si>
    <t>в том числе средства вышестоящих бюджетов</t>
  </si>
  <si>
    <t>всего</t>
  </si>
  <si>
    <t>Наименование показателя</t>
  </si>
  <si>
    <t>вид расхо-дов</t>
  </si>
  <si>
    <t>целевая статья</t>
  </si>
  <si>
    <t>под-раздел</t>
  </si>
  <si>
    <t>раз-дел</t>
  </si>
  <si>
    <t>Сумма</t>
  </si>
  <si>
    <t>тыс. рублей</t>
  </si>
  <si>
    <t>Уплата налогов, сборов и иных платежей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</si>
  <si>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</si>
  <si>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Закупка товаров, работ и услуг в целях формирования государственного материального резерва</t>
  </si>
  <si>
    <t>Коды классификации 
расходов бюджета</t>
  </si>
  <si>
    <t>Процент исполнения</t>
  </si>
  <si>
    <t xml:space="preserve">        </t>
  </si>
  <si>
    <t xml:space="preserve">                                                                                                                                     </t>
  </si>
  <si>
    <t>,</t>
  </si>
  <si>
    <t>Субсидии бюджетным учреждениям</t>
  </si>
  <si>
    <t>Исполнение судебных актов</t>
  </si>
  <si>
    <t xml:space="preserve">Молодежная политика </t>
  </si>
  <si>
    <t>НАЦИОНАЛЬНАЯ ЭКОНОМИКА</t>
  </si>
  <si>
    <t>Дорожное хозяйство (дорожные фонды)</t>
  </si>
  <si>
    <t>Е300000000</t>
  </si>
  <si>
    <t>Е100000000</t>
  </si>
  <si>
    <t>Социальные выплаты гражданам,кроме публичных нормативных социальных выплат</t>
  </si>
  <si>
    <t>Социальное обеспечение и иные выплаты населению</t>
  </si>
  <si>
    <t>Пенсионное обеспечение</t>
  </si>
  <si>
    <t>СОЦИАЛЬНАЯ ПОЛИТИКА</t>
  </si>
  <si>
    <t>Муниципальная программа Советского внутригородского района городского округа Самара" Благоустройство и содержание территории Советского внутригородского района городского округа Самара" на 2018-2020 годы</t>
  </si>
  <si>
    <t xml:space="preserve">   к   Решению   Совета   депутатов  Советского </t>
  </si>
  <si>
    <t xml:space="preserve"> внутригородского района городского округа Самара</t>
  </si>
  <si>
    <t xml:space="preserve">          Приложение 4</t>
  </si>
  <si>
    <r>
      <rPr>
        <sz val="12"/>
        <rFont val="Times New Roman"/>
        <family val="1"/>
        <charset val="204"/>
      </rPr>
      <t xml:space="preserve">                                от __________2020 г. № ____</t>
    </r>
    <r>
      <rPr>
        <sz val="14"/>
        <rFont val="Times New Roman"/>
        <family val="1"/>
        <charset val="204"/>
      </rPr>
      <t xml:space="preserve"> </t>
    </r>
  </si>
  <si>
    <t xml:space="preserve">
Расходы  бюджета Советского внутригородского района городского округа Самара  за 2019 год  по разделам, подразделам  классификакации расходов бюджета Советского внутригородского района городского округа Самара Самарской области.</t>
  </si>
  <si>
    <t>Утверждено на 2019 год с учетом изменений</t>
  </si>
  <si>
    <t>Исполнено за 2019 год</t>
  </si>
  <si>
    <t>Обеспечение проведения выборов и референдумов</t>
  </si>
  <si>
    <t>Специальные расходы</t>
  </si>
  <si>
    <t>Резервные фонды</t>
  </si>
  <si>
    <t>Резервные средства</t>
  </si>
  <si>
    <t>Муниципальная программа "Комфортная городская среда" на 2018-2024 годы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</si>
</sst>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#,##0.0;[Red]\-#,##0.0"/>
    <numFmt numFmtId="165" formatCode="#,##0.0;[Red]\-#,##0.0;0.0"/>
    <numFmt numFmtId="166" formatCode="000\.00\.00"/>
    <numFmt numFmtId="167" formatCode="000"/>
    <numFmt numFmtId="168" formatCode="0000000"/>
    <numFmt numFmtId="169" formatCode="00"/>
    <numFmt numFmtId="170" formatCode="#,##0.0\ _₽"/>
    <numFmt numFmtId="171" formatCode="#,##0.0_ ;[Red]\-#,##0.0\ "/>
  </numFmts>
  <fonts count="7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sz val="12"/>
      <name val="Arial"/>
      <family val="2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58">
    <xf numFmtId="0" fontId="0" fillId="0" borderId="0" xfId="0"/>
    <xf numFmtId="0" fontId="1" fillId="0" borderId="0" xfId="1"/>
    <xf numFmtId="0" fontId="3" fillId="0" borderId="0" xfId="1" applyFont="1" applyFill="1" applyProtection="1">
      <protection hidden="1"/>
    </xf>
    <xf numFmtId="0" fontId="5" fillId="0" borderId="0" xfId="1" applyFont="1"/>
    <xf numFmtId="0" fontId="5" fillId="0" borderId="0" xfId="1" applyFont="1" applyAlignment="1">
      <alignment vertical="top"/>
    </xf>
    <xf numFmtId="0" fontId="1" fillId="0" borderId="0" xfId="1" applyAlignment="1">
      <alignment vertical="top"/>
    </xf>
    <xf numFmtId="170" fontId="2" fillId="2" borderId="1" xfId="1" applyNumberFormat="1" applyFont="1" applyFill="1" applyBorder="1" applyAlignment="1" applyProtection="1">
      <alignment horizontal="right" wrapText="1"/>
      <protection hidden="1"/>
    </xf>
    <xf numFmtId="170" fontId="3" fillId="2" borderId="1" xfId="1" applyNumberFormat="1" applyFont="1" applyFill="1" applyBorder="1" applyAlignment="1" applyProtection="1">
      <alignment horizontal="right" wrapText="1"/>
      <protection hidden="1"/>
    </xf>
    <xf numFmtId="165" fontId="3" fillId="2" borderId="3" xfId="1" applyNumberFormat="1" applyFont="1" applyFill="1" applyBorder="1" applyAlignment="1" applyProtection="1">
      <alignment horizontal="right" wrapText="1"/>
      <protection hidden="1"/>
    </xf>
    <xf numFmtId="165" fontId="2" fillId="2" borderId="3" xfId="1" applyNumberFormat="1" applyFont="1" applyFill="1" applyBorder="1" applyAlignment="1" applyProtection="1">
      <alignment horizontal="right" wrapText="1"/>
      <protection hidden="1"/>
    </xf>
    <xf numFmtId="165" fontId="3" fillId="2" borderId="1" xfId="1" applyNumberFormat="1" applyFont="1" applyFill="1" applyBorder="1" applyAlignment="1" applyProtection="1">
      <alignment horizontal="right" wrapText="1"/>
      <protection hidden="1"/>
    </xf>
    <xf numFmtId="170" fontId="3" fillId="2" borderId="3" xfId="1" applyNumberFormat="1" applyFont="1" applyFill="1" applyBorder="1" applyAlignment="1" applyProtection="1">
      <alignment horizontal="right" wrapText="1"/>
      <protection hidden="1"/>
    </xf>
    <xf numFmtId="165" fontId="2" fillId="2" borderId="1" xfId="1" applyNumberFormat="1" applyFont="1" applyFill="1" applyBorder="1" applyAlignment="1" applyProtection="1">
      <alignment horizontal="right" wrapText="1"/>
      <protection hidden="1"/>
    </xf>
    <xf numFmtId="170" fontId="2" fillId="2" borderId="3" xfId="1" applyNumberFormat="1" applyFont="1" applyFill="1" applyBorder="1" applyAlignment="1" applyProtection="1">
      <alignment horizontal="right" wrapText="1"/>
      <protection hidden="1"/>
    </xf>
    <xf numFmtId="0" fontId="3" fillId="2" borderId="0" xfId="1" applyFont="1" applyFill="1" applyProtection="1">
      <protection hidden="1"/>
    </xf>
    <xf numFmtId="0" fontId="3" fillId="2" borderId="0" xfId="1" applyNumberFormat="1" applyFont="1" applyFill="1" applyAlignment="1" applyProtection="1">
      <alignment horizontal="center" vertical="center" wrapText="1"/>
      <protection hidden="1"/>
    </xf>
    <xf numFmtId="0" fontId="3" fillId="2" borderId="0" xfId="1" applyNumberFormat="1" applyFont="1" applyFill="1" applyAlignment="1" applyProtection="1">
      <alignment horizontal="right" vertical="center" wrapText="1"/>
      <protection hidden="1"/>
    </xf>
    <xf numFmtId="0" fontId="1" fillId="2" borderId="0" xfId="1" applyFill="1"/>
    <xf numFmtId="0" fontId="3" fillId="2" borderId="8" xfId="1" applyNumberFormat="1" applyFont="1" applyFill="1" applyBorder="1" applyAlignment="1" applyProtection="1">
      <alignment horizontal="center" vertical="center" wrapText="1"/>
      <protection hidden="1"/>
    </xf>
    <xf numFmtId="0" fontId="3" fillId="2" borderId="7" xfId="1" applyNumberFormat="1" applyFont="1" applyFill="1" applyBorder="1" applyAlignment="1" applyProtection="1">
      <alignment horizontal="center" vertical="center" wrapText="1"/>
      <protection hidden="1"/>
    </xf>
    <xf numFmtId="0" fontId="3" fillId="2" borderId="5" xfId="1" applyNumberFormat="1" applyFont="1" applyFill="1" applyBorder="1" applyAlignment="1" applyProtection="1">
      <alignment horizontal="center" vertical="center" wrapText="1"/>
      <protection hidden="1"/>
    </xf>
    <xf numFmtId="0" fontId="3" fillId="2" borderId="1" xfId="1" applyNumberFormat="1" applyFont="1" applyFill="1" applyBorder="1" applyAlignment="1" applyProtection="1">
      <alignment horizontal="center" vertical="center" wrapText="1"/>
      <protection hidden="1"/>
    </xf>
    <xf numFmtId="0" fontId="3" fillId="2" borderId="4" xfId="1" applyNumberFormat="1" applyFont="1" applyFill="1" applyBorder="1" applyAlignment="1" applyProtection="1">
      <alignment horizontal="center" vertical="center" wrapText="1"/>
      <protection hidden="1"/>
    </xf>
    <xf numFmtId="3" fontId="3" fillId="2" borderId="4" xfId="1" applyNumberFormat="1" applyFont="1" applyFill="1" applyBorder="1" applyAlignment="1" applyProtection="1">
      <alignment horizontal="center" vertical="center" wrapText="1"/>
      <protection hidden="1"/>
    </xf>
    <xf numFmtId="3" fontId="3" fillId="2" borderId="1" xfId="1" applyNumberFormat="1" applyFont="1" applyFill="1" applyBorder="1" applyAlignment="1" applyProtection="1">
      <alignment horizontal="center" vertical="center" wrapText="1"/>
      <protection hidden="1"/>
    </xf>
    <xf numFmtId="169" fontId="2" fillId="2" borderId="3" xfId="1" applyNumberFormat="1" applyFont="1" applyFill="1" applyBorder="1" applyAlignment="1" applyProtection="1">
      <alignment horizontal="center" vertical="center" wrapText="1"/>
      <protection hidden="1"/>
    </xf>
    <xf numFmtId="168" fontId="2" fillId="2" borderId="3" xfId="1" applyNumberFormat="1" applyFont="1" applyFill="1" applyBorder="1" applyAlignment="1" applyProtection="1">
      <alignment horizontal="center" vertical="center" wrapText="1"/>
      <protection hidden="1"/>
    </xf>
    <xf numFmtId="167" fontId="2" fillId="2" borderId="3" xfId="1" applyNumberFormat="1" applyFont="1" applyFill="1" applyBorder="1" applyAlignment="1" applyProtection="1">
      <alignment horizontal="center" vertical="center" wrapText="1"/>
      <protection hidden="1"/>
    </xf>
    <xf numFmtId="166" fontId="2" fillId="2" borderId="3" xfId="1" applyNumberFormat="1" applyFont="1" applyFill="1" applyBorder="1" applyAlignment="1" applyProtection="1">
      <alignment horizontal="left" vertical="top" wrapText="1"/>
      <protection hidden="1"/>
    </xf>
    <xf numFmtId="169" fontId="3" fillId="2" borderId="3" xfId="1" applyNumberFormat="1" applyFont="1" applyFill="1" applyBorder="1" applyAlignment="1" applyProtection="1">
      <alignment horizontal="center" vertical="center" wrapText="1"/>
      <protection hidden="1"/>
    </xf>
    <xf numFmtId="168" fontId="3" fillId="2" borderId="3" xfId="1" applyNumberFormat="1" applyFont="1" applyFill="1" applyBorder="1" applyAlignment="1" applyProtection="1">
      <alignment horizontal="center" vertical="center" wrapText="1"/>
      <protection hidden="1"/>
    </xf>
    <xf numFmtId="167" fontId="3" fillId="2" borderId="3" xfId="1" applyNumberFormat="1" applyFont="1" applyFill="1" applyBorder="1" applyAlignment="1" applyProtection="1">
      <alignment horizontal="center" vertical="center" wrapText="1"/>
      <protection hidden="1"/>
    </xf>
    <xf numFmtId="166" fontId="3" fillId="2" borderId="3" xfId="1" applyNumberFormat="1" applyFont="1" applyFill="1" applyBorder="1" applyAlignment="1" applyProtection="1">
      <alignment horizontal="left" vertical="top" wrapText="1"/>
      <protection hidden="1"/>
    </xf>
    <xf numFmtId="166" fontId="3" fillId="2" borderId="1" xfId="1" applyNumberFormat="1" applyFont="1" applyFill="1" applyBorder="1" applyAlignment="1" applyProtection="1">
      <alignment vertical="center" wrapText="1"/>
      <protection hidden="1"/>
    </xf>
    <xf numFmtId="166" fontId="3" fillId="2" borderId="1" xfId="1" applyNumberFormat="1" applyFont="1" applyFill="1" applyBorder="1" applyAlignment="1" applyProtection="1">
      <alignment vertical="top" wrapText="1"/>
      <protection hidden="1"/>
    </xf>
    <xf numFmtId="166" fontId="3" fillId="2" borderId="3" xfId="1" applyNumberFormat="1" applyFont="1" applyFill="1" applyBorder="1" applyAlignment="1" applyProtection="1">
      <alignment vertical="top" wrapText="1"/>
      <protection hidden="1"/>
    </xf>
    <xf numFmtId="0" fontId="1" fillId="2" borderId="1" xfId="1" applyFill="1" applyBorder="1"/>
    <xf numFmtId="0" fontId="3" fillId="2" borderId="1" xfId="1" applyNumberFormat="1" applyFont="1" applyFill="1" applyBorder="1" applyAlignment="1" applyProtection="1">
      <protection hidden="1"/>
    </xf>
    <xf numFmtId="0" fontId="3" fillId="2" borderId="2" xfId="1" applyNumberFormat="1" applyFont="1" applyFill="1" applyBorder="1" applyAlignment="1" applyProtection="1">
      <protection hidden="1"/>
    </xf>
    <xf numFmtId="0" fontId="2" fillId="2" borderId="1" xfId="1" applyNumberFormat="1" applyFont="1" applyFill="1" applyBorder="1" applyAlignment="1" applyProtection="1">
      <alignment vertical="top"/>
      <protection hidden="1"/>
    </xf>
    <xf numFmtId="164" fontId="2" fillId="2" borderId="1" xfId="1" applyNumberFormat="1" applyFont="1" applyFill="1" applyBorder="1" applyAlignment="1" applyProtection="1">
      <alignment horizontal="right"/>
      <protection hidden="1"/>
    </xf>
    <xf numFmtId="0" fontId="2" fillId="2" borderId="0" xfId="1" applyNumberFormat="1" applyFont="1" applyFill="1" applyBorder="1" applyAlignment="1" applyProtection="1">
      <alignment vertical="top"/>
      <protection hidden="1"/>
    </xf>
    <xf numFmtId="0" fontId="3" fillId="2" borderId="1" xfId="1" applyNumberFormat="1" applyFont="1" applyFill="1" applyBorder="1" applyAlignment="1" applyProtection="1">
      <alignment horizontal="center" vertical="center" wrapText="1"/>
      <protection hidden="1"/>
    </xf>
    <xf numFmtId="171" fontId="2" fillId="2" borderId="3" xfId="1" applyNumberFormat="1" applyFont="1" applyFill="1" applyBorder="1" applyAlignment="1" applyProtection="1">
      <alignment horizontal="right" wrapText="1"/>
      <protection hidden="1"/>
    </xf>
    <xf numFmtId="171" fontId="3" fillId="2" borderId="3" xfId="1" applyNumberFormat="1" applyFont="1" applyFill="1" applyBorder="1" applyAlignment="1" applyProtection="1">
      <alignment horizontal="right" wrapText="1"/>
      <protection hidden="1"/>
    </xf>
    <xf numFmtId="0" fontId="1" fillId="2" borderId="0" xfId="1" applyFill="1"/>
    <xf numFmtId="0" fontId="6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top"/>
    </xf>
    <xf numFmtId="0" fontId="6" fillId="0" borderId="0" xfId="0" applyFont="1" applyAlignment="1">
      <alignment horizontal="right" vertical="center"/>
    </xf>
    <xf numFmtId="0" fontId="2" fillId="2" borderId="0" xfId="1" applyNumberFormat="1" applyFont="1" applyFill="1" applyAlignment="1" applyProtection="1">
      <alignment horizontal="center" vertical="top" wrapText="1"/>
      <protection hidden="1"/>
    </xf>
    <xf numFmtId="0" fontId="3" fillId="2" borderId="3" xfId="1" applyNumberFormat="1" applyFont="1" applyFill="1" applyBorder="1" applyAlignment="1" applyProtection="1">
      <alignment horizontal="center" vertical="center" wrapText="1"/>
      <protection hidden="1"/>
    </xf>
    <xf numFmtId="0" fontId="3" fillId="2" borderId="6" xfId="1" applyNumberFormat="1" applyFont="1" applyFill="1" applyBorder="1" applyAlignment="1" applyProtection="1">
      <alignment horizontal="center" vertical="center" wrapText="1"/>
      <protection hidden="1"/>
    </xf>
    <xf numFmtId="0" fontId="3" fillId="2" borderId="7" xfId="1" applyNumberFormat="1" applyFont="1" applyFill="1" applyBorder="1" applyAlignment="1" applyProtection="1">
      <alignment horizontal="center" vertical="center" wrapText="1"/>
      <protection hidden="1"/>
    </xf>
    <xf numFmtId="0" fontId="3" fillId="2" borderId="8" xfId="1" applyNumberFormat="1" applyFont="1" applyFill="1" applyBorder="1" applyAlignment="1" applyProtection="1">
      <alignment horizontal="center" vertical="center" wrapText="1"/>
      <protection hidden="1"/>
    </xf>
    <xf numFmtId="0" fontId="3" fillId="2" borderId="1" xfId="1" applyNumberFormat="1" applyFont="1" applyFill="1" applyBorder="1" applyAlignment="1" applyProtection="1">
      <alignment horizontal="center" vertical="center" wrapText="1"/>
      <protection hidden="1"/>
    </xf>
    <xf numFmtId="0" fontId="3" fillId="2" borderId="7" xfId="1" applyNumberFormat="1" applyFont="1" applyFill="1" applyBorder="1" applyAlignment="1" applyProtection="1">
      <alignment horizontal="center" vertical="center"/>
      <protection hidden="1"/>
    </xf>
    <xf numFmtId="0" fontId="3" fillId="2" borderId="4" xfId="1" applyNumberFormat="1" applyFont="1" applyFill="1" applyBorder="1" applyAlignment="1" applyProtection="1">
      <alignment horizontal="center" vertical="center"/>
      <protection hidden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13"/>
  <sheetViews>
    <sheetView tabSelected="1" topLeftCell="A69" zoomScale="84" zoomScaleNormal="84" workbookViewId="0">
      <selection activeCell="J94" sqref="J94"/>
    </sheetView>
  </sheetViews>
  <sheetFormatPr defaultColWidth="9.140625" defaultRowHeight="12.75" x14ac:dyDescent="0.2"/>
  <cols>
    <col min="1" max="1" width="7.140625" style="1" customWidth="1"/>
    <col min="2" max="2" width="9" style="1" customWidth="1"/>
    <col min="3" max="3" width="14.42578125" style="1" customWidth="1"/>
    <col min="4" max="4" width="10" style="1" customWidth="1"/>
    <col min="5" max="5" width="57.140625" style="1" customWidth="1"/>
    <col min="6" max="6" width="15.7109375" style="17" customWidth="1"/>
    <col min="7" max="7" width="12.85546875" style="17" customWidth="1"/>
    <col min="8" max="8" width="11.28515625" style="17" customWidth="1"/>
    <col min="9" max="9" width="12.42578125" style="1" customWidth="1"/>
    <col min="10" max="10" width="9.85546875" style="1" customWidth="1"/>
    <col min="11" max="11" width="12.28515625" style="1" customWidth="1"/>
    <col min="12" max="240" width="9.140625" style="1" customWidth="1"/>
    <col min="241" max="16384" width="9.140625" style="1"/>
  </cols>
  <sheetData>
    <row r="1" spans="1:11" ht="15.75" x14ac:dyDescent="0.2">
      <c r="H1" s="47" t="s">
        <v>54</v>
      </c>
      <c r="I1" s="47"/>
      <c r="J1" s="47"/>
      <c r="K1" s="47"/>
    </row>
    <row r="2" spans="1:11" ht="15.75" x14ac:dyDescent="0.2">
      <c r="H2" s="47" t="s">
        <v>52</v>
      </c>
      <c r="I2" s="47"/>
      <c r="J2" s="47"/>
      <c r="K2" s="47"/>
    </row>
    <row r="3" spans="1:11" ht="15.75" x14ac:dyDescent="0.2">
      <c r="H3" s="48" t="s">
        <v>53</v>
      </c>
      <c r="I3" s="48"/>
      <c r="J3" s="48"/>
      <c r="K3" s="48"/>
    </row>
    <row r="4" spans="1:11" ht="18.75" x14ac:dyDescent="0.2">
      <c r="H4" s="49" t="s">
        <v>55</v>
      </c>
      <c r="I4" s="49"/>
      <c r="J4" s="49"/>
      <c r="K4" s="49"/>
    </row>
    <row r="5" spans="1:11" ht="18.75" x14ac:dyDescent="0.2">
      <c r="F5" s="45"/>
      <c r="G5" s="45"/>
      <c r="H5" s="46"/>
      <c r="I5" s="46"/>
      <c r="J5" s="46"/>
      <c r="K5" s="46"/>
    </row>
    <row r="6" spans="1:11" ht="78" customHeight="1" x14ac:dyDescent="0.2">
      <c r="A6" s="50" t="s">
        <v>56</v>
      </c>
      <c r="B6" s="50"/>
      <c r="C6" s="50"/>
      <c r="D6" s="50"/>
      <c r="E6" s="50"/>
      <c r="F6" s="50"/>
      <c r="G6" s="50"/>
      <c r="H6" s="50"/>
      <c r="I6" s="50"/>
      <c r="J6" s="50"/>
      <c r="K6" s="50"/>
    </row>
    <row r="7" spans="1:11" ht="15" customHeight="1" x14ac:dyDescent="0.2">
      <c r="A7" s="14"/>
      <c r="B7" s="15"/>
      <c r="C7" s="15"/>
      <c r="D7" s="15"/>
      <c r="E7" s="15"/>
      <c r="F7" s="15"/>
      <c r="G7" s="16"/>
      <c r="I7" s="17"/>
      <c r="J7" s="17"/>
      <c r="K7" s="17" t="s">
        <v>31</v>
      </c>
    </row>
    <row r="8" spans="1:11" ht="42.75" customHeight="1" x14ac:dyDescent="0.2">
      <c r="A8" s="53" t="s">
        <v>35</v>
      </c>
      <c r="B8" s="53"/>
      <c r="C8" s="53"/>
      <c r="D8" s="54"/>
      <c r="E8" s="56" t="s">
        <v>25</v>
      </c>
      <c r="F8" s="52" t="s">
        <v>57</v>
      </c>
      <c r="G8" s="55" t="s">
        <v>30</v>
      </c>
      <c r="H8" s="51" t="s">
        <v>58</v>
      </c>
      <c r="I8" s="52"/>
      <c r="J8" s="51" t="s">
        <v>36</v>
      </c>
      <c r="K8" s="52"/>
    </row>
    <row r="9" spans="1:11" ht="98.25" customHeight="1" x14ac:dyDescent="0.2">
      <c r="A9" s="18" t="s">
        <v>29</v>
      </c>
      <c r="B9" s="19" t="s">
        <v>28</v>
      </c>
      <c r="C9" s="19" t="s">
        <v>27</v>
      </c>
      <c r="D9" s="18" t="s">
        <v>26</v>
      </c>
      <c r="E9" s="57"/>
      <c r="F9" s="15" t="s">
        <v>24</v>
      </c>
      <c r="G9" s="20" t="s">
        <v>23</v>
      </c>
      <c r="H9" s="42" t="s">
        <v>24</v>
      </c>
      <c r="I9" s="21" t="s">
        <v>23</v>
      </c>
      <c r="J9" s="15" t="s">
        <v>24</v>
      </c>
      <c r="K9" s="20" t="s">
        <v>23</v>
      </c>
    </row>
    <row r="10" spans="1:11" ht="15.75" customHeight="1" x14ac:dyDescent="0.2">
      <c r="A10" s="21">
        <v>1</v>
      </c>
      <c r="B10" s="21">
        <v>2</v>
      </c>
      <c r="C10" s="21">
        <v>3</v>
      </c>
      <c r="D10" s="21">
        <v>4</v>
      </c>
      <c r="E10" s="22">
        <v>5</v>
      </c>
      <c r="F10" s="42">
        <v>6</v>
      </c>
      <c r="G10" s="42">
        <v>7</v>
      </c>
      <c r="H10" s="23">
        <v>8</v>
      </c>
      <c r="I10" s="23">
        <v>9</v>
      </c>
      <c r="J10" s="24">
        <v>10</v>
      </c>
      <c r="K10" s="24">
        <v>11</v>
      </c>
    </row>
    <row r="11" spans="1:11" ht="15.75" customHeight="1" x14ac:dyDescent="0.25">
      <c r="A11" s="25">
        <v>1</v>
      </c>
      <c r="B11" s="25" t="s">
        <v>4</v>
      </c>
      <c r="C11" s="26" t="s">
        <v>4</v>
      </c>
      <c r="D11" s="27" t="s">
        <v>4</v>
      </c>
      <c r="E11" s="28" t="s">
        <v>22</v>
      </c>
      <c r="F11" s="43">
        <f>+F12+F20+F24+F28</f>
        <v>120651.9</v>
      </c>
      <c r="G11" s="43">
        <f t="shared" ref="G11:I11" si="0">+G12+G20+G24+G28</f>
        <v>2969</v>
      </c>
      <c r="H11" s="43">
        <f t="shared" si="0"/>
        <v>118063</v>
      </c>
      <c r="I11" s="43">
        <f t="shared" si="0"/>
        <v>3661.5</v>
      </c>
      <c r="J11" s="9">
        <f>H11/F11*100</f>
        <v>97.854240173590313</v>
      </c>
      <c r="K11" s="12">
        <f>+K12+K28</f>
        <v>135.04554655870444</v>
      </c>
    </row>
    <row r="12" spans="1:11" ht="66" customHeight="1" x14ac:dyDescent="0.2">
      <c r="A12" s="29">
        <v>1</v>
      </c>
      <c r="B12" s="29">
        <v>4</v>
      </c>
      <c r="C12" s="30" t="s">
        <v>4</v>
      </c>
      <c r="D12" s="31" t="s">
        <v>4</v>
      </c>
      <c r="E12" s="32" t="s">
        <v>21</v>
      </c>
      <c r="F12" s="8">
        <f>+F13</f>
        <v>66486.8</v>
      </c>
      <c r="G12" s="8">
        <f t="shared" ref="G12:I12" si="1">+G13</f>
        <v>1976</v>
      </c>
      <c r="H12" s="8">
        <f t="shared" si="1"/>
        <v>66901.8</v>
      </c>
      <c r="I12" s="8">
        <f t="shared" si="1"/>
        <v>2668.5</v>
      </c>
      <c r="J12" s="7">
        <f t="shared" ref="J12:J91" si="2">H12/F12*100</f>
        <v>100.62418404856301</v>
      </c>
      <c r="K12" s="7">
        <f t="shared" ref="K12:K65" si="3">I12/G12*100</f>
        <v>135.04554655870444</v>
      </c>
    </row>
    <row r="13" spans="1:11" ht="15.75" x14ac:dyDescent="0.25">
      <c r="A13" s="29">
        <v>1</v>
      </c>
      <c r="B13" s="29">
        <v>4</v>
      </c>
      <c r="C13" s="30">
        <v>9900000000</v>
      </c>
      <c r="D13" s="31" t="s">
        <v>4</v>
      </c>
      <c r="E13" s="32" t="s">
        <v>3</v>
      </c>
      <c r="F13" s="44">
        <f>+F14+F16+F18</f>
        <v>66486.8</v>
      </c>
      <c r="G13" s="44">
        <f t="shared" ref="G13:I13" si="4">+G14+G16+G18</f>
        <v>1976</v>
      </c>
      <c r="H13" s="44">
        <f t="shared" si="4"/>
        <v>66901.8</v>
      </c>
      <c r="I13" s="44">
        <f t="shared" si="4"/>
        <v>2668.5</v>
      </c>
      <c r="J13" s="6">
        <f t="shared" si="2"/>
        <v>100.62418404856301</v>
      </c>
      <c r="K13" s="6">
        <f t="shared" si="3"/>
        <v>135.04554655870444</v>
      </c>
    </row>
    <row r="14" spans="1:11" ht="76.5" customHeight="1" x14ac:dyDescent="0.2">
      <c r="A14" s="29">
        <v>1</v>
      </c>
      <c r="B14" s="29">
        <v>4</v>
      </c>
      <c r="C14" s="30">
        <v>9900000000</v>
      </c>
      <c r="D14" s="31">
        <v>100</v>
      </c>
      <c r="E14" s="32" t="s">
        <v>20</v>
      </c>
      <c r="F14" s="8">
        <f>+F15</f>
        <v>65595.5</v>
      </c>
      <c r="G14" s="8">
        <f t="shared" ref="G14:I14" si="5">+G15</f>
        <v>1976</v>
      </c>
      <c r="H14" s="8">
        <f t="shared" si="5"/>
        <v>66283</v>
      </c>
      <c r="I14" s="8">
        <f t="shared" si="5"/>
        <v>2668.5</v>
      </c>
      <c r="J14" s="7">
        <f t="shared" si="2"/>
        <v>101.04809018911358</v>
      </c>
      <c r="K14" s="7">
        <f t="shared" si="3"/>
        <v>135.04554655870444</v>
      </c>
    </row>
    <row r="15" spans="1:11" ht="30" x14ac:dyDescent="0.2">
      <c r="A15" s="29">
        <v>1</v>
      </c>
      <c r="B15" s="29">
        <v>4</v>
      </c>
      <c r="C15" s="30">
        <v>9900000000</v>
      </c>
      <c r="D15" s="31">
        <v>120</v>
      </c>
      <c r="E15" s="32" t="s">
        <v>19</v>
      </c>
      <c r="F15" s="8">
        <v>65595.5</v>
      </c>
      <c r="G15" s="10">
        <v>1976</v>
      </c>
      <c r="H15" s="11">
        <v>66283</v>
      </c>
      <c r="I15" s="11">
        <v>2668.5</v>
      </c>
      <c r="J15" s="7">
        <f t="shared" si="2"/>
        <v>101.04809018911358</v>
      </c>
      <c r="K15" s="7">
        <f t="shared" si="3"/>
        <v>135.04554655870444</v>
      </c>
    </row>
    <row r="16" spans="1:11" ht="30" x14ac:dyDescent="0.2">
      <c r="A16" s="29">
        <v>1</v>
      </c>
      <c r="B16" s="29">
        <v>4</v>
      </c>
      <c r="C16" s="30">
        <v>9900000000</v>
      </c>
      <c r="D16" s="31">
        <v>200</v>
      </c>
      <c r="E16" s="32" t="s">
        <v>2</v>
      </c>
      <c r="F16" s="8">
        <f>+F17</f>
        <v>869.3</v>
      </c>
      <c r="G16" s="8">
        <f t="shared" ref="G16:I16" si="6">+G17</f>
        <v>0</v>
      </c>
      <c r="H16" s="8">
        <f t="shared" si="6"/>
        <v>618.79999999999995</v>
      </c>
      <c r="I16" s="8">
        <f t="shared" si="6"/>
        <v>0</v>
      </c>
      <c r="J16" s="7">
        <f t="shared" si="2"/>
        <v>71.183711031864718</v>
      </c>
      <c r="K16" s="7">
        <v>0</v>
      </c>
    </row>
    <row r="17" spans="1:11" ht="35.25" customHeight="1" x14ac:dyDescent="0.2">
      <c r="A17" s="29">
        <v>1</v>
      </c>
      <c r="B17" s="29">
        <v>4</v>
      </c>
      <c r="C17" s="30">
        <v>9900000000</v>
      </c>
      <c r="D17" s="31">
        <v>240</v>
      </c>
      <c r="E17" s="32" t="s">
        <v>1</v>
      </c>
      <c r="F17" s="8">
        <v>869.3</v>
      </c>
      <c r="G17" s="10">
        <v>0</v>
      </c>
      <c r="H17" s="11">
        <v>618.79999999999995</v>
      </c>
      <c r="I17" s="11">
        <v>0</v>
      </c>
      <c r="J17" s="7">
        <f t="shared" si="2"/>
        <v>71.183711031864718</v>
      </c>
      <c r="K17" s="7">
        <v>0</v>
      </c>
    </row>
    <row r="18" spans="1:11" ht="15" x14ac:dyDescent="0.2">
      <c r="A18" s="29">
        <v>1</v>
      </c>
      <c r="B18" s="29">
        <v>4</v>
      </c>
      <c r="C18" s="30">
        <v>9900000000</v>
      </c>
      <c r="D18" s="31">
        <v>800</v>
      </c>
      <c r="E18" s="33" t="s">
        <v>5</v>
      </c>
      <c r="F18" s="8">
        <f>+F19</f>
        <v>22</v>
      </c>
      <c r="G18" s="8">
        <f t="shared" ref="G18:I18" si="7">+G19</f>
        <v>0</v>
      </c>
      <c r="H18" s="8">
        <f t="shared" si="7"/>
        <v>0</v>
      </c>
      <c r="I18" s="8">
        <f t="shared" si="7"/>
        <v>0</v>
      </c>
      <c r="J18" s="7">
        <f t="shared" si="2"/>
        <v>0</v>
      </c>
      <c r="K18" s="7">
        <v>0</v>
      </c>
    </row>
    <row r="19" spans="1:11" ht="15" x14ac:dyDescent="0.2">
      <c r="A19" s="29">
        <v>1</v>
      </c>
      <c r="B19" s="29">
        <v>4</v>
      </c>
      <c r="C19" s="30">
        <v>9900000000</v>
      </c>
      <c r="D19" s="31">
        <v>850</v>
      </c>
      <c r="E19" s="34" t="s">
        <v>32</v>
      </c>
      <c r="F19" s="8">
        <v>22</v>
      </c>
      <c r="G19" s="10">
        <v>0</v>
      </c>
      <c r="H19" s="7">
        <v>0</v>
      </c>
      <c r="I19" s="11">
        <v>0</v>
      </c>
      <c r="J19" s="7">
        <f t="shared" si="2"/>
        <v>0</v>
      </c>
      <c r="K19" s="7">
        <v>0</v>
      </c>
    </row>
    <row r="20" spans="1:11" ht="30" x14ac:dyDescent="0.2">
      <c r="A20" s="29">
        <v>1</v>
      </c>
      <c r="B20" s="29">
        <v>7</v>
      </c>
      <c r="C20" s="30"/>
      <c r="D20" s="31"/>
      <c r="E20" s="35" t="s">
        <v>59</v>
      </c>
      <c r="F20" s="8">
        <f>+F21</f>
        <v>1301.9000000000001</v>
      </c>
      <c r="G20" s="8">
        <f t="shared" ref="G20:I20" si="8">+G21</f>
        <v>0</v>
      </c>
      <c r="H20" s="8">
        <f t="shared" si="8"/>
        <v>1301.9000000000001</v>
      </c>
      <c r="I20" s="8">
        <f t="shared" si="8"/>
        <v>0</v>
      </c>
      <c r="J20" s="7">
        <f t="shared" ref="J20:J27" si="9">H20/F20*100</f>
        <v>100</v>
      </c>
      <c r="K20" s="7">
        <v>0</v>
      </c>
    </row>
    <row r="21" spans="1:11" ht="21" customHeight="1" x14ac:dyDescent="0.2">
      <c r="A21" s="29">
        <v>1</v>
      </c>
      <c r="B21" s="29">
        <v>7</v>
      </c>
      <c r="C21" s="30">
        <v>9900000000</v>
      </c>
      <c r="D21" s="31"/>
      <c r="E21" s="32" t="s">
        <v>3</v>
      </c>
      <c r="F21" s="8">
        <f>+F22</f>
        <v>1301.9000000000001</v>
      </c>
      <c r="G21" s="8">
        <f t="shared" ref="G21:I21" si="10">+G22</f>
        <v>0</v>
      </c>
      <c r="H21" s="8">
        <f t="shared" si="10"/>
        <v>1301.9000000000001</v>
      </c>
      <c r="I21" s="8">
        <f t="shared" si="10"/>
        <v>0</v>
      </c>
      <c r="J21" s="7">
        <f t="shared" si="9"/>
        <v>100</v>
      </c>
      <c r="K21" s="7">
        <v>0</v>
      </c>
    </row>
    <row r="22" spans="1:11" ht="15" x14ac:dyDescent="0.2">
      <c r="A22" s="29">
        <v>1</v>
      </c>
      <c r="B22" s="29">
        <v>7</v>
      </c>
      <c r="C22" s="30">
        <v>9900000000</v>
      </c>
      <c r="D22" s="31">
        <v>800</v>
      </c>
      <c r="E22" s="33" t="s">
        <v>5</v>
      </c>
      <c r="F22" s="8">
        <f>+F23</f>
        <v>1301.9000000000001</v>
      </c>
      <c r="G22" s="8">
        <f t="shared" ref="G22:I22" si="11">+G23</f>
        <v>0</v>
      </c>
      <c r="H22" s="8">
        <f t="shared" si="11"/>
        <v>1301.9000000000001</v>
      </c>
      <c r="I22" s="8">
        <f t="shared" si="11"/>
        <v>0</v>
      </c>
      <c r="J22" s="7">
        <f t="shared" si="9"/>
        <v>100</v>
      </c>
      <c r="K22" s="7">
        <v>0</v>
      </c>
    </row>
    <row r="23" spans="1:11" ht="15" x14ac:dyDescent="0.2">
      <c r="A23" s="29">
        <v>1</v>
      </c>
      <c r="B23" s="29">
        <v>7</v>
      </c>
      <c r="C23" s="30">
        <v>9900000000</v>
      </c>
      <c r="D23" s="31">
        <v>880</v>
      </c>
      <c r="E23" s="35" t="s">
        <v>60</v>
      </c>
      <c r="F23" s="8">
        <v>1301.9000000000001</v>
      </c>
      <c r="G23" s="8">
        <v>0</v>
      </c>
      <c r="H23" s="11">
        <v>1301.9000000000001</v>
      </c>
      <c r="I23" s="11">
        <v>0</v>
      </c>
      <c r="J23" s="7">
        <f t="shared" si="9"/>
        <v>100</v>
      </c>
      <c r="K23" s="7">
        <v>0</v>
      </c>
    </row>
    <row r="24" spans="1:11" ht="15" x14ac:dyDescent="0.2">
      <c r="A24" s="29">
        <v>1</v>
      </c>
      <c r="B24" s="29">
        <v>11</v>
      </c>
      <c r="C24" s="30"/>
      <c r="D24" s="31"/>
      <c r="E24" s="35" t="s">
        <v>61</v>
      </c>
      <c r="F24" s="8">
        <f>+F25</f>
        <v>50</v>
      </c>
      <c r="G24" s="8">
        <f t="shared" ref="G24:I24" si="12">+G25</f>
        <v>0</v>
      </c>
      <c r="H24" s="8">
        <f t="shared" si="12"/>
        <v>0</v>
      </c>
      <c r="I24" s="8">
        <f t="shared" si="12"/>
        <v>0</v>
      </c>
      <c r="J24" s="7">
        <f t="shared" si="9"/>
        <v>0</v>
      </c>
      <c r="K24" s="7">
        <v>0</v>
      </c>
    </row>
    <row r="25" spans="1:11" ht="15" x14ac:dyDescent="0.2">
      <c r="A25" s="29">
        <v>1</v>
      </c>
      <c r="B25" s="29">
        <v>11</v>
      </c>
      <c r="C25" s="30">
        <v>9900000000</v>
      </c>
      <c r="D25" s="31"/>
      <c r="E25" s="32" t="s">
        <v>3</v>
      </c>
      <c r="F25" s="8">
        <f>+F26</f>
        <v>50</v>
      </c>
      <c r="G25" s="8">
        <f t="shared" ref="G25:I25" si="13">+G26</f>
        <v>0</v>
      </c>
      <c r="H25" s="8">
        <f t="shared" si="13"/>
        <v>0</v>
      </c>
      <c r="I25" s="8">
        <f t="shared" si="13"/>
        <v>0</v>
      </c>
      <c r="J25" s="7">
        <f t="shared" si="9"/>
        <v>0</v>
      </c>
      <c r="K25" s="7">
        <v>0</v>
      </c>
    </row>
    <row r="26" spans="1:11" ht="15" x14ac:dyDescent="0.2">
      <c r="A26" s="29">
        <v>1</v>
      </c>
      <c r="B26" s="29">
        <v>11</v>
      </c>
      <c r="C26" s="30">
        <v>9900000000</v>
      </c>
      <c r="D26" s="31">
        <v>800</v>
      </c>
      <c r="E26" s="33" t="s">
        <v>5</v>
      </c>
      <c r="F26" s="8">
        <f>+F27</f>
        <v>50</v>
      </c>
      <c r="G26" s="8">
        <f t="shared" ref="G26:I26" si="14">+G27</f>
        <v>0</v>
      </c>
      <c r="H26" s="8">
        <f t="shared" si="14"/>
        <v>0</v>
      </c>
      <c r="I26" s="8">
        <f t="shared" si="14"/>
        <v>0</v>
      </c>
      <c r="J26" s="7">
        <f t="shared" si="9"/>
        <v>0</v>
      </c>
      <c r="K26" s="7">
        <v>0</v>
      </c>
    </row>
    <row r="27" spans="1:11" ht="15" x14ac:dyDescent="0.2">
      <c r="A27" s="29">
        <v>1</v>
      </c>
      <c r="B27" s="29">
        <v>11</v>
      </c>
      <c r="C27" s="30">
        <v>9900000000</v>
      </c>
      <c r="D27" s="31">
        <v>870</v>
      </c>
      <c r="E27" s="35" t="s">
        <v>62</v>
      </c>
      <c r="F27" s="8">
        <v>50</v>
      </c>
      <c r="G27" s="8">
        <v>0</v>
      </c>
      <c r="H27" s="11">
        <v>0</v>
      </c>
      <c r="I27" s="11">
        <v>0</v>
      </c>
      <c r="J27" s="7">
        <f t="shared" si="9"/>
        <v>0</v>
      </c>
      <c r="K27" s="7">
        <v>0</v>
      </c>
    </row>
    <row r="28" spans="1:11" ht="15" x14ac:dyDescent="0.2">
      <c r="A28" s="29">
        <v>1</v>
      </c>
      <c r="B28" s="29">
        <v>13</v>
      </c>
      <c r="C28" s="30" t="s">
        <v>4</v>
      </c>
      <c r="D28" s="31" t="s">
        <v>4</v>
      </c>
      <c r="E28" s="32" t="s">
        <v>18</v>
      </c>
      <c r="F28" s="8">
        <f>+F29</f>
        <v>52813.2</v>
      </c>
      <c r="G28" s="8">
        <f t="shared" ref="G28:I28" si="15">+G29</f>
        <v>993</v>
      </c>
      <c r="H28" s="8">
        <f t="shared" si="15"/>
        <v>49859.3</v>
      </c>
      <c r="I28" s="8">
        <f t="shared" si="15"/>
        <v>993</v>
      </c>
      <c r="J28" s="7">
        <f t="shared" si="2"/>
        <v>94.40689070156705</v>
      </c>
      <c r="K28" s="7">
        <v>0</v>
      </c>
    </row>
    <row r="29" spans="1:11" ht="15" x14ac:dyDescent="0.2">
      <c r="A29" s="29">
        <v>1</v>
      </c>
      <c r="B29" s="29">
        <v>13</v>
      </c>
      <c r="C29" s="30">
        <v>9900000000</v>
      </c>
      <c r="D29" s="31" t="s">
        <v>4</v>
      </c>
      <c r="E29" s="32" t="s">
        <v>3</v>
      </c>
      <c r="F29" s="8">
        <f>+F30+F32+F34</f>
        <v>52813.2</v>
      </c>
      <c r="G29" s="8">
        <f t="shared" ref="G29:I29" si="16">+G30+G32+G34</f>
        <v>993</v>
      </c>
      <c r="H29" s="8">
        <f t="shared" si="16"/>
        <v>49859.3</v>
      </c>
      <c r="I29" s="8">
        <f t="shared" si="16"/>
        <v>993</v>
      </c>
      <c r="J29" s="7">
        <f t="shared" si="2"/>
        <v>94.40689070156705</v>
      </c>
      <c r="K29" s="7">
        <v>0</v>
      </c>
    </row>
    <row r="30" spans="1:11" ht="30" x14ac:dyDescent="0.2">
      <c r="A30" s="29">
        <v>1</v>
      </c>
      <c r="B30" s="29">
        <v>13</v>
      </c>
      <c r="C30" s="30">
        <v>9900000000</v>
      </c>
      <c r="D30" s="31">
        <v>200</v>
      </c>
      <c r="E30" s="32" t="s">
        <v>2</v>
      </c>
      <c r="F30" s="8">
        <f>+F31</f>
        <v>1677.6</v>
      </c>
      <c r="G30" s="8">
        <f t="shared" ref="G30:I30" si="17">+G31</f>
        <v>0</v>
      </c>
      <c r="H30" s="8">
        <f t="shared" si="17"/>
        <v>1321.6</v>
      </c>
      <c r="I30" s="8">
        <f t="shared" si="17"/>
        <v>0</v>
      </c>
      <c r="J30" s="7">
        <f t="shared" si="2"/>
        <v>78.779208392942309</v>
      </c>
      <c r="K30" s="7">
        <v>0</v>
      </c>
    </row>
    <row r="31" spans="1:11" ht="47.25" customHeight="1" x14ac:dyDescent="0.2">
      <c r="A31" s="29">
        <v>1</v>
      </c>
      <c r="B31" s="29">
        <v>13</v>
      </c>
      <c r="C31" s="30">
        <v>9900000000</v>
      </c>
      <c r="D31" s="31">
        <v>240</v>
      </c>
      <c r="E31" s="32" t="s">
        <v>1</v>
      </c>
      <c r="F31" s="8">
        <v>1677.6</v>
      </c>
      <c r="G31" s="10">
        <v>0</v>
      </c>
      <c r="H31" s="11">
        <v>1321.6</v>
      </c>
      <c r="I31" s="11">
        <v>0</v>
      </c>
      <c r="J31" s="7">
        <f t="shared" si="2"/>
        <v>78.779208392942309</v>
      </c>
      <c r="K31" s="7">
        <v>0</v>
      </c>
    </row>
    <row r="32" spans="1:11" ht="45" x14ac:dyDescent="0.2">
      <c r="A32" s="29">
        <v>1</v>
      </c>
      <c r="B32" s="29">
        <v>13</v>
      </c>
      <c r="C32" s="30">
        <v>9900000000</v>
      </c>
      <c r="D32" s="31">
        <v>600</v>
      </c>
      <c r="E32" s="32" t="s">
        <v>8</v>
      </c>
      <c r="F32" s="8">
        <f>+F33</f>
        <v>50806.6</v>
      </c>
      <c r="G32" s="8">
        <f t="shared" ref="G32:I32" si="18">+G33</f>
        <v>993</v>
      </c>
      <c r="H32" s="8">
        <f t="shared" si="18"/>
        <v>48337.3</v>
      </c>
      <c r="I32" s="8">
        <f t="shared" si="18"/>
        <v>993</v>
      </c>
      <c r="J32" s="7">
        <f t="shared" si="2"/>
        <v>95.139804671046676</v>
      </c>
      <c r="K32" s="7">
        <v>0</v>
      </c>
    </row>
    <row r="33" spans="1:11" ht="15" x14ac:dyDescent="0.2">
      <c r="A33" s="29">
        <v>1</v>
      </c>
      <c r="B33" s="29">
        <v>13</v>
      </c>
      <c r="C33" s="30">
        <v>9900000000</v>
      </c>
      <c r="D33" s="31">
        <v>610</v>
      </c>
      <c r="E33" s="32" t="s">
        <v>40</v>
      </c>
      <c r="F33" s="8">
        <v>50806.6</v>
      </c>
      <c r="G33" s="10">
        <v>993</v>
      </c>
      <c r="H33" s="11">
        <v>48337.3</v>
      </c>
      <c r="I33" s="11">
        <v>993</v>
      </c>
      <c r="J33" s="7">
        <f t="shared" si="2"/>
        <v>95.139804671046676</v>
      </c>
      <c r="K33" s="7">
        <v>0</v>
      </c>
    </row>
    <row r="34" spans="1:11" ht="15" x14ac:dyDescent="0.2">
      <c r="A34" s="29">
        <v>1</v>
      </c>
      <c r="B34" s="29">
        <v>13</v>
      </c>
      <c r="C34" s="30">
        <v>9900000000</v>
      </c>
      <c r="D34" s="31">
        <v>800</v>
      </c>
      <c r="E34" s="35" t="s">
        <v>5</v>
      </c>
      <c r="F34" s="8">
        <f>+F35+F36</f>
        <v>329</v>
      </c>
      <c r="G34" s="8">
        <f t="shared" ref="G34:I34" si="19">+G35+G36</f>
        <v>0</v>
      </c>
      <c r="H34" s="8">
        <f t="shared" si="19"/>
        <v>200.4</v>
      </c>
      <c r="I34" s="8">
        <f t="shared" si="19"/>
        <v>0</v>
      </c>
      <c r="J34" s="7">
        <f t="shared" ref="J34" si="20">H34/F34*100</f>
        <v>60.911854103343465</v>
      </c>
      <c r="K34" s="7">
        <v>0</v>
      </c>
    </row>
    <row r="35" spans="1:11" ht="15" x14ac:dyDescent="0.2">
      <c r="A35" s="29">
        <v>1</v>
      </c>
      <c r="B35" s="29">
        <v>13</v>
      </c>
      <c r="C35" s="30">
        <v>9900000000</v>
      </c>
      <c r="D35" s="31">
        <v>830</v>
      </c>
      <c r="E35" s="32" t="s">
        <v>41</v>
      </c>
      <c r="F35" s="8">
        <v>0.3</v>
      </c>
      <c r="G35" s="10">
        <v>0</v>
      </c>
      <c r="H35" s="11">
        <v>0.3</v>
      </c>
      <c r="I35" s="11">
        <v>0</v>
      </c>
      <c r="J35" s="7">
        <f t="shared" si="2"/>
        <v>100</v>
      </c>
      <c r="K35" s="7">
        <v>0</v>
      </c>
    </row>
    <row r="36" spans="1:11" ht="15" x14ac:dyDescent="0.2">
      <c r="A36" s="29">
        <v>1</v>
      </c>
      <c r="B36" s="29">
        <v>13</v>
      </c>
      <c r="C36" s="30">
        <v>9900000000</v>
      </c>
      <c r="D36" s="31">
        <v>850</v>
      </c>
      <c r="E36" s="32" t="s">
        <v>32</v>
      </c>
      <c r="F36" s="8">
        <v>328.7</v>
      </c>
      <c r="G36" s="10">
        <v>0</v>
      </c>
      <c r="H36" s="11">
        <v>200.1</v>
      </c>
      <c r="I36" s="11">
        <v>0</v>
      </c>
      <c r="J36" s="7">
        <f t="shared" ref="J36" si="21">H36/F36*100</f>
        <v>60.876178886522666</v>
      </c>
      <c r="K36" s="7">
        <v>0</v>
      </c>
    </row>
    <row r="37" spans="1:11" ht="15.75" x14ac:dyDescent="0.25">
      <c r="A37" s="25">
        <v>2</v>
      </c>
      <c r="B37" s="25" t="s">
        <v>4</v>
      </c>
      <c r="C37" s="26" t="s">
        <v>4</v>
      </c>
      <c r="D37" s="27" t="s">
        <v>4</v>
      </c>
      <c r="E37" s="28" t="s">
        <v>17</v>
      </c>
      <c r="F37" s="9">
        <f>+F38</f>
        <v>3.5</v>
      </c>
      <c r="G37" s="9">
        <f t="shared" ref="G37:I37" si="22">+G38</f>
        <v>0</v>
      </c>
      <c r="H37" s="9">
        <f t="shared" si="22"/>
        <v>3.3</v>
      </c>
      <c r="I37" s="9">
        <f t="shared" si="22"/>
        <v>0</v>
      </c>
      <c r="J37" s="6">
        <f t="shared" si="2"/>
        <v>94.285714285714278</v>
      </c>
      <c r="K37" s="6">
        <v>0</v>
      </c>
    </row>
    <row r="38" spans="1:11" ht="15" x14ac:dyDescent="0.2">
      <c r="A38" s="29">
        <v>2</v>
      </c>
      <c r="B38" s="29">
        <v>4</v>
      </c>
      <c r="C38" s="30" t="s">
        <v>4</v>
      </c>
      <c r="D38" s="31" t="s">
        <v>4</v>
      </c>
      <c r="E38" s="32" t="s">
        <v>16</v>
      </c>
      <c r="F38" s="8">
        <f>+F39</f>
        <v>3.5</v>
      </c>
      <c r="G38" s="8">
        <f t="shared" ref="G38:I38" si="23">+G39</f>
        <v>0</v>
      </c>
      <c r="H38" s="8">
        <f t="shared" si="23"/>
        <v>3.3</v>
      </c>
      <c r="I38" s="8">
        <f t="shared" si="23"/>
        <v>0</v>
      </c>
      <c r="J38" s="7">
        <f t="shared" si="2"/>
        <v>94.285714285714278</v>
      </c>
      <c r="K38" s="7">
        <v>0</v>
      </c>
    </row>
    <row r="39" spans="1:11" ht="15" x14ac:dyDescent="0.2">
      <c r="A39" s="29">
        <v>2</v>
      </c>
      <c r="B39" s="29">
        <v>4</v>
      </c>
      <c r="C39" s="30">
        <v>9900000000</v>
      </c>
      <c r="D39" s="31" t="s">
        <v>4</v>
      </c>
      <c r="E39" s="32" t="s">
        <v>3</v>
      </c>
      <c r="F39" s="8">
        <f>+F40</f>
        <v>3.5</v>
      </c>
      <c r="G39" s="8">
        <f t="shared" ref="G39:I39" si="24">+G40</f>
        <v>0</v>
      </c>
      <c r="H39" s="8">
        <f t="shared" si="24"/>
        <v>3.3</v>
      </c>
      <c r="I39" s="8">
        <f t="shared" si="24"/>
        <v>0</v>
      </c>
      <c r="J39" s="7">
        <f t="shared" si="2"/>
        <v>94.285714285714278</v>
      </c>
      <c r="K39" s="7">
        <v>0</v>
      </c>
    </row>
    <row r="40" spans="1:11" ht="32.25" customHeight="1" x14ac:dyDescent="0.2">
      <c r="A40" s="29">
        <v>2</v>
      </c>
      <c r="B40" s="29">
        <v>4</v>
      </c>
      <c r="C40" s="30">
        <v>9900000000</v>
      </c>
      <c r="D40" s="31">
        <v>200</v>
      </c>
      <c r="E40" s="32" t="s">
        <v>2</v>
      </c>
      <c r="F40" s="8">
        <f>+F41</f>
        <v>3.5</v>
      </c>
      <c r="G40" s="8">
        <f t="shared" ref="G40:I40" si="25">+G41</f>
        <v>0</v>
      </c>
      <c r="H40" s="8">
        <f t="shared" si="25"/>
        <v>3.3</v>
      </c>
      <c r="I40" s="8">
        <f t="shared" si="25"/>
        <v>0</v>
      </c>
      <c r="J40" s="7">
        <f t="shared" si="2"/>
        <v>94.285714285714278</v>
      </c>
      <c r="K40" s="7">
        <v>0</v>
      </c>
    </row>
    <row r="41" spans="1:11" ht="45" x14ac:dyDescent="0.2">
      <c r="A41" s="29">
        <v>2</v>
      </c>
      <c r="B41" s="29">
        <v>4</v>
      </c>
      <c r="C41" s="30">
        <v>9900000000</v>
      </c>
      <c r="D41" s="31">
        <v>240</v>
      </c>
      <c r="E41" s="32" t="s">
        <v>1</v>
      </c>
      <c r="F41" s="8">
        <v>3.5</v>
      </c>
      <c r="G41" s="10">
        <v>0</v>
      </c>
      <c r="H41" s="11">
        <v>3.3</v>
      </c>
      <c r="I41" s="11">
        <v>0</v>
      </c>
      <c r="J41" s="7">
        <f t="shared" si="2"/>
        <v>94.285714285714278</v>
      </c>
      <c r="K41" s="7">
        <v>0</v>
      </c>
    </row>
    <row r="42" spans="1:11" ht="31.5" x14ac:dyDescent="0.25">
      <c r="A42" s="25">
        <v>3</v>
      </c>
      <c r="B42" s="25" t="s">
        <v>4</v>
      </c>
      <c r="C42" s="26" t="s">
        <v>4</v>
      </c>
      <c r="D42" s="27" t="s">
        <v>4</v>
      </c>
      <c r="E42" s="28" t="s">
        <v>15</v>
      </c>
      <c r="F42" s="9">
        <f>+F43</f>
        <v>122.4</v>
      </c>
      <c r="G42" s="9">
        <f t="shared" ref="G42:I42" si="26">+G43</f>
        <v>0</v>
      </c>
      <c r="H42" s="9">
        <f t="shared" si="26"/>
        <v>104.9</v>
      </c>
      <c r="I42" s="9">
        <f t="shared" si="26"/>
        <v>0</v>
      </c>
      <c r="J42" s="9">
        <f>H42/F42*100</f>
        <v>85.702614379084963</v>
      </c>
      <c r="K42" s="6">
        <v>0</v>
      </c>
    </row>
    <row r="43" spans="1:11" ht="45" x14ac:dyDescent="0.2">
      <c r="A43" s="29">
        <v>3</v>
      </c>
      <c r="B43" s="29">
        <v>9</v>
      </c>
      <c r="C43" s="30" t="s">
        <v>4</v>
      </c>
      <c r="D43" s="31" t="s">
        <v>4</v>
      </c>
      <c r="E43" s="32" t="s">
        <v>14</v>
      </c>
      <c r="F43" s="8">
        <f>+F44</f>
        <v>122.4</v>
      </c>
      <c r="G43" s="8">
        <f t="shared" ref="G43:I43" si="27">+G44</f>
        <v>0</v>
      </c>
      <c r="H43" s="8">
        <f t="shared" si="27"/>
        <v>104.9</v>
      </c>
      <c r="I43" s="8">
        <f t="shared" si="27"/>
        <v>0</v>
      </c>
      <c r="J43" s="7">
        <f t="shared" si="2"/>
        <v>85.702614379084963</v>
      </c>
      <c r="K43" s="7">
        <v>0</v>
      </c>
    </row>
    <row r="44" spans="1:11" ht="15" x14ac:dyDescent="0.2">
      <c r="A44" s="29">
        <v>3</v>
      </c>
      <c r="B44" s="29">
        <v>9</v>
      </c>
      <c r="C44" s="30">
        <v>9900000000</v>
      </c>
      <c r="D44" s="31" t="s">
        <v>4</v>
      </c>
      <c r="E44" s="32" t="s">
        <v>3</v>
      </c>
      <c r="F44" s="8">
        <f>+F45</f>
        <v>122.4</v>
      </c>
      <c r="G44" s="8">
        <f t="shared" ref="G44:I44" si="28">+G45</f>
        <v>0</v>
      </c>
      <c r="H44" s="8">
        <f t="shared" si="28"/>
        <v>104.9</v>
      </c>
      <c r="I44" s="8">
        <f t="shared" si="28"/>
        <v>0</v>
      </c>
      <c r="J44" s="7">
        <f t="shared" si="2"/>
        <v>85.702614379084963</v>
      </c>
      <c r="K44" s="7">
        <v>0</v>
      </c>
    </row>
    <row r="45" spans="1:11" ht="30" x14ac:dyDescent="0.2">
      <c r="A45" s="29">
        <v>3</v>
      </c>
      <c r="B45" s="29">
        <v>9</v>
      </c>
      <c r="C45" s="30">
        <v>9900000000</v>
      </c>
      <c r="D45" s="31">
        <v>200</v>
      </c>
      <c r="E45" s="32" t="s">
        <v>2</v>
      </c>
      <c r="F45" s="8">
        <f>+F46+F47</f>
        <v>122.4</v>
      </c>
      <c r="G45" s="8">
        <f t="shared" ref="G45:I45" si="29">+G46+G47</f>
        <v>0</v>
      </c>
      <c r="H45" s="8">
        <f t="shared" si="29"/>
        <v>104.9</v>
      </c>
      <c r="I45" s="8">
        <f t="shared" si="29"/>
        <v>0</v>
      </c>
      <c r="J45" s="7">
        <f t="shared" si="2"/>
        <v>85.702614379084963</v>
      </c>
      <c r="K45" s="7">
        <v>0</v>
      </c>
    </row>
    <row r="46" spans="1:11" ht="30.75" customHeight="1" x14ac:dyDescent="0.2">
      <c r="A46" s="29">
        <v>3</v>
      </c>
      <c r="B46" s="29">
        <v>9</v>
      </c>
      <c r="C46" s="30">
        <v>9900000000</v>
      </c>
      <c r="D46" s="31">
        <v>230</v>
      </c>
      <c r="E46" s="32" t="s">
        <v>34</v>
      </c>
      <c r="F46" s="8">
        <v>17.399999999999999</v>
      </c>
      <c r="G46" s="10">
        <v>0</v>
      </c>
      <c r="H46" s="11">
        <v>0</v>
      </c>
      <c r="I46" s="11">
        <v>0</v>
      </c>
      <c r="J46" s="7">
        <f t="shared" si="2"/>
        <v>0</v>
      </c>
      <c r="K46" s="7">
        <v>0</v>
      </c>
    </row>
    <row r="47" spans="1:11" ht="46.5" customHeight="1" x14ac:dyDescent="0.2">
      <c r="A47" s="29">
        <v>3</v>
      </c>
      <c r="B47" s="29">
        <v>9</v>
      </c>
      <c r="C47" s="30">
        <v>9900000000</v>
      </c>
      <c r="D47" s="31">
        <v>240</v>
      </c>
      <c r="E47" s="32" t="s">
        <v>1</v>
      </c>
      <c r="F47" s="8">
        <v>105</v>
      </c>
      <c r="G47" s="10">
        <v>0</v>
      </c>
      <c r="H47" s="11">
        <v>104.9</v>
      </c>
      <c r="I47" s="11">
        <v>0</v>
      </c>
      <c r="J47" s="7">
        <f t="shared" si="2"/>
        <v>99.904761904761912</v>
      </c>
      <c r="K47" s="7">
        <v>0</v>
      </c>
    </row>
    <row r="48" spans="1:11" ht="15.75" x14ac:dyDescent="0.25">
      <c r="A48" s="25">
        <v>4</v>
      </c>
      <c r="B48" s="25"/>
      <c r="C48" s="26"/>
      <c r="D48" s="27"/>
      <c r="E48" s="28" t="s">
        <v>43</v>
      </c>
      <c r="F48" s="9">
        <f>+F49</f>
        <v>54650.8</v>
      </c>
      <c r="G48" s="9">
        <f t="shared" ref="G48:I48" si="30">+G49</f>
        <v>45755.1</v>
      </c>
      <c r="H48" s="9">
        <f t="shared" si="30"/>
        <v>51254.8</v>
      </c>
      <c r="I48" s="9">
        <f t="shared" si="30"/>
        <v>44673.599999999999</v>
      </c>
      <c r="J48" s="6">
        <f t="shared" si="2"/>
        <v>93.786001302817155</v>
      </c>
      <c r="K48" s="6">
        <f t="shared" si="3"/>
        <v>97.636329064956698</v>
      </c>
    </row>
    <row r="49" spans="1:11" ht="15" x14ac:dyDescent="0.2">
      <c r="A49" s="29">
        <v>4</v>
      </c>
      <c r="B49" s="29">
        <v>9</v>
      </c>
      <c r="C49" s="30"/>
      <c r="D49" s="31"/>
      <c r="E49" s="32" t="s">
        <v>44</v>
      </c>
      <c r="F49" s="8">
        <f>+F50</f>
        <v>54650.8</v>
      </c>
      <c r="G49" s="8">
        <f t="shared" ref="G49:I49" si="31">+G50</f>
        <v>45755.1</v>
      </c>
      <c r="H49" s="8">
        <f t="shared" si="31"/>
        <v>51254.8</v>
      </c>
      <c r="I49" s="8">
        <f t="shared" si="31"/>
        <v>44673.599999999999</v>
      </c>
      <c r="J49" s="7">
        <f t="shared" si="2"/>
        <v>93.786001302817155</v>
      </c>
      <c r="K49" s="7">
        <f t="shared" si="3"/>
        <v>97.636329064956698</v>
      </c>
    </row>
    <row r="50" spans="1:11" ht="84.75" customHeight="1" x14ac:dyDescent="0.2">
      <c r="A50" s="29">
        <v>4</v>
      </c>
      <c r="B50" s="29">
        <v>9</v>
      </c>
      <c r="C50" s="30" t="s">
        <v>45</v>
      </c>
      <c r="D50" s="31"/>
      <c r="E50" s="32" t="s">
        <v>51</v>
      </c>
      <c r="F50" s="8">
        <f>+F51</f>
        <v>54650.8</v>
      </c>
      <c r="G50" s="8">
        <f t="shared" ref="G50:I50" si="32">+G51</f>
        <v>45755.1</v>
      </c>
      <c r="H50" s="8">
        <f t="shared" si="32"/>
        <v>51254.8</v>
      </c>
      <c r="I50" s="8">
        <f t="shared" si="32"/>
        <v>44673.599999999999</v>
      </c>
      <c r="J50" s="7">
        <f t="shared" si="2"/>
        <v>93.786001302817155</v>
      </c>
      <c r="K50" s="7">
        <f t="shared" si="3"/>
        <v>97.636329064956698</v>
      </c>
    </row>
    <row r="51" spans="1:11" ht="45" x14ac:dyDescent="0.2">
      <c r="A51" s="29">
        <v>4</v>
      </c>
      <c r="B51" s="29">
        <v>9</v>
      </c>
      <c r="C51" s="30" t="s">
        <v>45</v>
      </c>
      <c r="D51" s="31">
        <v>600</v>
      </c>
      <c r="E51" s="32" t="s">
        <v>8</v>
      </c>
      <c r="F51" s="8">
        <f>+F52</f>
        <v>54650.8</v>
      </c>
      <c r="G51" s="8">
        <f t="shared" ref="G51:I51" si="33">+G52</f>
        <v>45755.1</v>
      </c>
      <c r="H51" s="8">
        <f t="shared" si="33"/>
        <v>51254.8</v>
      </c>
      <c r="I51" s="8">
        <f t="shared" si="33"/>
        <v>44673.599999999999</v>
      </c>
      <c r="J51" s="7">
        <f t="shared" si="2"/>
        <v>93.786001302817155</v>
      </c>
      <c r="K51" s="7">
        <f t="shared" si="3"/>
        <v>97.636329064956698</v>
      </c>
    </row>
    <row r="52" spans="1:11" ht="30" x14ac:dyDescent="0.2">
      <c r="A52" s="29">
        <v>4</v>
      </c>
      <c r="B52" s="29">
        <v>9</v>
      </c>
      <c r="C52" s="30" t="s">
        <v>45</v>
      </c>
      <c r="D52" s="31">
        <v>610</v>
      </c>
      <c r="E52" s="32" t="s">
        <v>40</v>
      </c>
      <c r="F52" s="8">
        <v>54650.8</v>
      </c>
      <c r="G52" s="10">
        <v>45755.1</v>
      </c>
      <c r="H52" s="11">
        <v>51254.8</v>
      </c>
      <c r="I52" s="11">
        <v>44673.599999999999</v>
      </c>
      <c r="J52" s="7">
        <f t="shared" si="2"/>
        <v>93.786001302817155</v>
      </c>
      <c r="K52" s="7">
        <f t="shared" si="3"/>
        <v>97.636329064956698</v>
      </c>
    </row>
    <row r="53" spans="1:11" ht="15.75" x14ac:dyDescent="0.25">
      <c r="A53" s="25">
        <v>5</v>
      </c>
      <c r="B53" s="25" t="s">
        <v>4</v>
      </c>
      <c r="C53" s="26" t="s">
        <v>4</v>
      </c>
      <c r="D53" s="27" t="s">
        <v>4</v>
      </c>
      <c r="E53" s="28" t="s">
        <v>13</v>
      </c>
      <c r="F53" s="9">
        <f>+F54</f>
        <v>63882.600000000006</v>
      </c>
      <c r="G53" s="9">
        <f t="shared" ref="G53:I53" si="34">+G54</f>
        <v>13943.5</v>
      </c>
      <c r="H53" s="9">
        <f t="shared" si="34"/>
        <v>59700.100000000006</v>
      </c>
      <c r="I53" s="9">
        <f t="shared" si="34"/>
        <v>11176.7</v>
      </c>
      <c r="J53" s="6">
        <f t="shared" si="2"/>
        <v>93.452833791987175</v>
      </c>
      <c r="K53" s="6">
        <f t="shared" si="3"/>
        <v>80.157062430523183</v>
      </c>
    </row>
    <row r="54" spans="1:11" ht="15" x14ac:dyDescent="0.2">
      <c r="A54" s="29">
        <v>5</v>
      </c>
      <c r="B54" s="29">
        <v>3</v>
      </c>
      <c r="C54" s="30" t="s">
        <v>4</v>
      </c>
      <c r="D54" s="31" t="s">
        <v>4</v>
      </c>
      <c r="E54" s="32" t="s">
        <v>12</v>
      </c>
      <c r="F54" s="8">
        <f>+F55+F58+F61</f>
        <v>63882.600000000006</v>
      </c>
      <c r="G54" s="8">
        <f t="shared" ref="G54:I54" si="35">+G55+G58+G61</f>
        <v>13943.5</v>
      </c>
      <c r="H54" s="8">
        <f t="shared" si="35"/>
        <v>59700.100000000006</v>
      </c>
      <c r="I54" s="8">
        <f t="shared" si="35"/>
        <v>11176.7</v>
      </c>
      <c r="J54" s="7">
        <f t="shared" si="2"/>
        <v>93.452833791987175</v>
      </c>
      <c r="K54" s="7">
        <f t="shared" si="3"/>
        <v>80.157062430523183</v>
      </c>
    </row>
    <row r="55" spans="1:11" ht="30" x14ac:dyDescent="0.2">
      <c r="A55" s="29">
        <v>5</v>
      </c>
      <c r="B55" s="29">
        <v>3</v>
      </c>
      <c r="C55" s="30" t="s">
        <v>46</v>
      </c>
      <c r="D55" s="31"/>
      <c r="E55" s="32" t="s">
        <v>63</v>
      </c>
      <c r="F55" s="8">
        <f>+F56</f>
        <v>11946</v>
      </c>
      <c r="G55" s="8">
        <f t="shared" ref="G55:I55" si="36">+G56</f>
        <v>11348.7</v>
      </c>
      <c r="H55" s="8">
        <f t="shared" si="36"/>
        <v>11277.9</v>
      </c>
      <c r="I55" s="8">
        <f t="shared" si="36"/>
        <v>10714</v>
      </c>
      <c r="J55" s="7">
        <f t="shared" si="2"/>
        <v>94.407332998493217</v>
      </c>
      <c r="K55" s="7">
        <f t="shared" si="3"/>
        <v>94.407288940583499</v>
      </c>
    </row>
    <row r="56" spans="1:11" ht="45" x14ac:dyDescent="0.2">
      <c r="A56" s="29">
        <v>5</v>
      </c>
      <c r="B56" s="29">
        <v>3</v>
      </c>
      <c r="C56" s="30" t="s">
        <v>46</v>
      </c>
      <c r="D56" s="31">
        <v>600</v>
      </c>
      <c r="E56" s="32" t="s">
        <v>8</v>
      </c>
      <c r="F56" s="8">
        <f>+F57</f>
        <v>11946</v>
      </c>
      <c r="G56" s="8">
        <f t="shared" ref="G56:I56" si="37">+G57</f>
        <v>11348.7</v>
      </c>
      <c r="H56" s="8">
        <f t="shared" si="37"/>
        <v>11277.9</v>
      </c>
      <c r="I56" s="8">
        <f t="shared" si="37"/>
        <v>10714</v>
      </c>
      <c r="J56" s="7">
        <f t="shared" si="2"/>
        <v>94.407332998493217</v>
      </c>
      <c r="K56" s="7">
        <f t="shared" si="3"/>
        <v>94.407288940583499</v>
      </c>
    </row>
    <row r="57" spans="1:11" ht="30" x14ac:dyDescent="0.2">
      <c r="A57" s="29">
        <v>5</v>
      </c>
      <c r="B57" s="29">
        <v>3</v>
      </c>
      <c r="C57" s="30" t="s">
        <v>46</v>
      </c>
      <c r="D57" s="31">
        <v>610</v>
      </c>
      <c r="E57" s="32" t="s">
        <v>40</v>
      </c>
      <c r="F57" s="8">
        <v>11946</v>
      </c>
      <c r="G57" s="8">
        <v>11348.7</v>
      </c>
      <c r="H57" s="8">
        <v>11277.9</v>
      </c>
      <c r="I57" s="8">
        <v>10714</v>
      </c>
      <c r="J57" s="7">
        <f t="shared" si="2"/>
        <v>94.407332998493217</v>
      </c>
      <c r="K57" s="7">
        <f t="shared" si="3"/>
        <v>94.407288940583499</v>
      </c>
    </row>
    <row r="58" spans="1:11" ht="75" x14ac:dyDescent="0.2">
      <c r="A58" s="29">
        <v>5</v>
      </c>
      <c r="B58" s="29">
        <v>3</v>
      </c>
      <c r="C58" s="30" t="s">
        <v>45</v>
      </c>
      <c r="D58" s="31"/>
      <c r="E58" s="32" t="s">
        <v>51</v>
      </c>
      <c r="F58" s="8">
        <f>+F59</f>
        <v>39798</v>
      </c>
      <c r="G58" s="8">
        <f t="shared" ref="G58:I58" si="38">+G59</f>
        <v>0</v>
      </c>
      <c r="H58" s="8">
        <f t="shared" si="38"/>
        <v>38779.5</v>
      </c>
      <c r="I58" s="8">
        <f t="shared" si="38"/>
        <v>0</v>
      </c>
      <c r="J58" s="7">
        <f t="shared" si="2"/>
        <v>97.440826172169466</v>
      </c>
      <c r="K58" s="7">
        <v>0</v>
      </c>
    </row>
    <row r="59" spans="1:11" ht="45" x14ac:dyDescent="0.2">
      <c r="A59" s="29">
        <v>5</v>
      </c>
      <c r="B59" s="29">
        <v>3</v>
      </c>
      <c r="C59" s="30" t="s">
        <v>45</v>
      </c>
      <c r="D59" s="31">
        <v>600</v>
      </c>
      <c r="E59" s="32" t="s">
        <v>8</v>
      </c>
      <c r="F59" s="8">
        <f>+F60</f>
        <v>39798</v>
      </c>
      <c r="G59" s="8">
        <f t="shared" ref="G59:I59" si="39">+G60</f>
        <v>0</v>
      </c>
      <c r="H59" s="8">
        <f t="shared" si="39"/>
        <v>38779.5</v>
      </c>
      <c r="I59" s="8">
        <f t="shared" si="39"/>
        <v>0</v>
      </c>
      <c r="J59" s="7">
        <f t="shared" si="2"/>
        <v>97.440826172169466</v>
      </c>
      <c r="K59" s="7">
        <v>0</v>
      </c>
    </row>
    <row r="60" spans="1:11" ht="30" x14ac:dyDescent="0.2">
      <c r="A60" s="29">
        <v>5</v>
      </c>
      <c r="B60" s="29">
        <v>3</v>
      </c>
      <c r="C60" s="30" t="s">
        <v>45</v>
      </c>
      <c r="D60" s="31">
        <v>610</v>
      </c>
      <c r="E60" s="32" t="s">
        <v>40</v>
      </c>
      <c r="F60" s="8">
        <v>39798</v>
      </c>
      <c r="G60" s="10">
        <v>0</v>
      </c>
      <c r="H60" s="8">
        <v>38779.5</v>
      </c>
      <c r="I60" s="11">
        <v>0</v>
      </c>
      <c r="J60" s="7">
        <f t="shared" si="2"/>
        <v>97.440826172169466</v>
      </c>
      <c r="K60" s="7">
        <v>0</v>
      </c>
    </row>
    <row r="61" spans="1:11" ht="15" x14ac:dyDescent="0.2">
      <c r="A61" s="29">
        <v>5</v>
      </c>
      <c r="B61" s="29">
        <v>3</v>
      </c>
      <c r="C61" s="30">
        <v>9900000000</v>
      </c>
      <c r="D61" s="31" t="s">
        <v>4</v>
      </c>
      <c r="E61" s="32" t="s">
        <v>3</v>
      </c>
      <c r="F61" s="8">
        <f>+F62+F64+F66</f>
        <v>12138.600000000002</v>
      </c>
      <c r="G61" s="8">
        <f t="shared" ref="G61:I61" si="40">+G62+G64+G66</f>
        <v>2594.8000000000002</v>
      </c>
      <c r="H61" s="8">
        <f t="shared" si="40"/>
        <v>9642.7000000000007</v>
      </c>
      <c r="I61" s="8">
        <f t="shared" si="40"/>
        <v>462.7</v>
      </c>
      <c r="J61" s="7">
        <f t="shared" si="2"/>
        <v>79.438320728914363</v>
      </c>
      <c r="K61" s="7">
        <f t="shared" si="3"/>
        <v>17.831817481116076</v>
      </c>
    </row>
    <row r="62" spans="1:11" ht="37.5" customHeight="1" x14ac:dyDescent="0.2">
      <c r="A62" s="29">
        <v>5</v>
      </c>
      <c r="B62" s="29">
        <v>3</v>
      </c>
      <c r="C62" s="30">
        <v>9900000000</v>
      </c>
      <c r="D62" s="31">
        <v>200</v>
      </c>
      <c r="E62" s="32" t="s">
        <v>2</v>
      </c>
      <c r="F62" s="8">
        <f>+F63</f>
        <v>2663.8</v>
      </c>
      <c r="G62" s="8">
        <f t="shared" ref="G62:I62" si="41">+G63</f>
        <v>2252.4</v>
      </c>
      <c r="H62" s="8">
        <f t="shared" si="41"/>
        <v>167.9</v>
      </c>
      <c r="I62" s="8">
        <f t="shared" si="41"/>
        <v>120.3</v>
      </c>
      <c r="J62" s="7">
        <f t="shared" ref="J62:J63" si="42">H62/F62*100</f>
        <v>6.3030257526841353</v>
      </c>
      <c r="K62" s="7">
        <f t="shared" ref="K62:K63" si="43">I62/G62*100</f>
        <v>5.340969632392115</v>
      </c>
    </row>
    <row r="63" spans="1:11" ht="37.5" customHeight="1" x14ac:dyDescent="0.2">
      <c r="A63" s="29">
        <v>5</v>
      </c>
      <c r="B63" s="29">
        <v>3</v>
      </c>
      <c r="C63" s="30">
        <v>9900000000</v>
      </c>
      <c r="D63" s="31">
        <v>240</v>
      </c>
      <c r="E63" s="32" t="s">
        <v>1</v>
      </c>
      <c r="F63" s="8">
        <v>2663.8</v>
      </c>
      <c r="G63" s="8">
        <v>2252.4</v>
      </c>
      <c r="H63" s="8">
        <v>167.9</v>
      </c>
      <c r="I63" s="8">
        <v>120.3</v>
      </c>
      <c r="J63" s="7">
        <f t="shared" si="42"/>
        <v>6.3030257526841353</v>
      </c>
      <c r="K63" s="7">
        <f t="shared" si="43"/>
        <v>5.340969632392115</v>
      </c>
    </row>
    <row r="64" spans="1:11" ht="45" x14ac:dyDescent="0.2">
      <c r="A64" s="29">
        <v>5</v>
      </c>
      <c r="B64" s="29">
        <v>3</v>
      </c>
      <c r="C64" s="30">
        <v>9900000000</v>
      </c>
      <c r="D64" s="31">
        <v>600</v>
      </c>
      <c r="E64" s="32" t="s">
        <v>8</v>
      </c>
      <c r="F64" s="8">
        <f>+F65</f>
        <v>601</v>
      </c>
      <c r="G64" s="8">
        <f t="shared" ref="G64:I64" si="44">+G65</f>
        <v>342.4</v>
      </c>
      <c r="H64" s="8">
        <f t="shared" si="44"/>
        <v>601</v>
      </c>
      <c r="I64" s="8">
        <f t="shared" si="44"/>
        <v>342.4</v>
      </c>
      <c r="J64" s="7">
        <f t="shared" si="2"/>
        <v>100</v>
      </c>
      <c r="K64" s="7">
        <f t="shared" si="3"/>
        <v>100</v>
      </c>
    </row>
    <row r="65" spans="1:11" ht="30" customHeight="1" x14ac:dyDescent="0.2">
      <c r="A65" s="29">
        <v>5</v>
      </c>
      <c r="B65" s="29">
        <v>3</v>
      </c>
      <c r="C65" s="30">
        <v>9900000000</v>
      </c>
      <c r="D65" s="31">
        <v>610</v>
      </c>
      <c r="E65" s="32" t="s">
        <v>40</v>
      </c>
      <c r="F65" s="8">
        <v>601</v>
      </c>
      <c r="G65" s="10">
        <v>342.4</v>
      </c>
      <c r="H65" s="8">
        <v>601</v>
      </c>
      <c r="I65" s="8">
        <v>342.4</v>
      </c>
      <c r="J65" s="7">
        <f t="shared" si="2"/>
        <v>100</v>
      </c>
      <c r="K65" s="7">
        <f t="shared" si="3"/>
        <v>100</v>
      </c>
    </row>
    <row r="66" spans="1:11" ht="24.75" customHeight="1" x14ac:dyDescent="0.2">
      <c r="A66" s="29">
        <v>5</v>
      </c>
      <c r="B66" s="29">
        <v>3</v>
      </c>
      <c r="C66" s="30">
        <v>9900000000</v>
      </c>
      <c r="D66" s="31">
        <v>800</v>
      </c>
      <c r="E66" s="32" t="s">
        <v>5</v>
      </c>
      <c r="F66" s="8">
        <f>+F67+F68+F69</f>
        <v>8873.8000000000011</v>
      </c>
      <c r="G66" s="8">
        <f t="shared" ref="G66:I66" si="45">+G67+G68+G69</f>
        <v>0</v>
      </c>
      <c r="H66" s="8">
        <f t="shared" si="45"/>
        <v>8873.8000000000011</v>
      </c>
      <c r="I66" s="8">
        <f t="shared" si="45"/>
        <v>0</v>
      </c>
      <c r="J66" s="7">
        <f t="shared" si="2"/>
        <v>100</v>
      </c>
      <c r="K66" s="7">
        <v>0</v>
      </c>
    </row>
    <row r="67" spans="1:11" ht="72.75" customHeight="1" x14ac:dyDescent="0.2">
      <c r="A67" s="29">
        <v>5</v>
      </c>
      <c r="B67" s="29">
        <v>3</v>
      </c>
      <c r="C67" s="30">
        <v>9900000000</v>
      </c>
      <c r="D67" s="31">
        <v>810</v>
      </c>
      <c r="E67" s="32" t="s">
        <v>33</v>
      </c>
      <c r="F67" s="8">
        <v>8666.2000000000007</v>
      </c>
      <c r="G67" s="8">
        <v>0</v>
      </c>
      <c r="H67" s="8">
        <v>8666.2000000000007</v>
      </c>
      <c r="I67" s="8">
        <v>0</v>
      </c>
      <c r="J67" s="7">
        <f t="shared" ref="J67" si="46">H67/F67*100</f>
        <v>100</v>
      </c>
      <c r="K67" s="7">
        <v>0</v>
      </c>
    </row>
    <row r="68" spans="1:11" ht="24.75" customHeight="1" x14ac:dyDescent="0.2">
      <c r="A68" s="29">
        <v>5</v>
      </c>
      <c r="B68" s="29">
        <v>3</v>
      </c>
      <c r="C68" s="30">
        <v>9900000000</v>
      </c>
      <c r="D68" s="31">
        <v>830</v>
      </c>
      <c r="E68" s="32" t="s">
        <v>41</v>
      </c>
      <c r="F68" s="8">
        <v>157.6</v>
      </c>
      <c r="G68" s="10">
        <v>0</v>
      </c>
      <c r="H68" s="11">
        <v>157.6</v>
      </c>
      <c r="I68" s="8">
        <v>0</v>
      </c>
      <c r="J68" s="7">
        <f>H68/F68*100</f>
        <v>100</v>
      </c>
      <c r="K68" s="7">
        <v>0</v>
      </c>
    </row>
    <row r="69" spans="1:11" ht="28.5" customHeight="1" x14ac:dyDescent="0.2">
      <c r="A69" s="29">
        <v>5</v>
      </c>
      <c r="B69" s="29">
        <v>3</v>
      </c>
      <c r="C69" s="30">
        <v>9900000000</v>
      </c>
      <c r="D69" s="31">
        <v>850</v>
      </c>
      <c r="E69" s="32" t="s">
        <v>32</v>
      </c>
      <c r="F69" s="8">
        <v>50</v>
      </c>
      <c r="G69" s="10">
        <v>0</v>
      </c>
      <c r="H69" s="11">
        <v>50</v>
      </c>
      <c r="I69" s="8">
        <v>0</v>
      </c>
      <c r="J69" s="7">
        <f>H69/F69*100</f>
        <v>100</v>
      </c>
      <c r="K69" s="7">
        <v>0</v>
      </c>
    </row>
    <row r="70" spans="1:11" ht="15.75" x14ac:dyDescent="0.25">
      <c r="A70" s="25">
        <v>7</v>
      </c>
      <c r="B70" s="25" t="s">
        <v>4</v>
      </c>
      <c r="C70" s="26" t="s">
        <v>4</v>
      </c>
      <c r="D70" s="27" t="s">
        <v>4</v>
      </c>
      <c r="E70" s="28" t="s">
        <v>11</v>
      </c>
      <c r="F70" s="9">
        <f>+F71</f>
        <v>197</v>
      </c>
      <c r="G70" s="12">
        <v>0</v>
      </c>
      <c r="H70" s="9">
        <f>+H71</f>
        <v>116.3</v>
      </c>
      <c r="I70" s="13">
        <v>0</v>
      </c>
      <c r="J70" s="6">
        <f>H70/F70*100</f>
        <v>59.035532994923855</v>
      </c>
      <c r="K70" s="6">
        <v>0</v>
      </c>
    </row>
    <row r="71" spans="1:11" ht="15" x14ac:dyDescent="0.2">
      <c r="A71" s="29">
        <v>7</v>
      </c>
      <c r="B71" s="29">
        <v>7</v>
      </c>
      <c r="C71" s="30" t="s">
        <v>4</v>
      </c>
      <c r="D71" s="31" t="s">
        <v>4</v>
      </c>
      <c r="E71" s="32" t="s">
        <v>42</v>
      </c>
      <c r="F71" s="8">
        <f>+F72</f>
        <v>197</v>
      </c>
      <c r="G71" s="10">
        <v>0</v>
      </c>
      <c r="H71" s="8">
        <f>+H72</f>
        <v>116.3</v>
      </c>
      <c r="I71" s="11">
        <v>0</v>
      </c>
      <c r="J71" s="7">
        <f t="shared" si="2"/>
        <v>59.035532994923855</v>
      </c>
      <c r="K71" s="7">
        <v>0</v>
      </c>
    </row>
    <row r="72" spans="1:11" ht="15" x14ac:dyDescent="0.2">
      <c r="A72" s="29">
        <v>7</v>
      </c>
      <c r="B72" s="29">
        <v>7</v>
      </c>
      <c r="C72" s="30">
        <v>9900000000</v>
      </c>
      <c r="D72" s="31" t="s">
        <v>4</v>
      </c>
      <c r="E72" s="32" t="s">
        <v>3</v>
      </c>
      <c r="F72" s="8">
        <f>+F73</f>
        <v>197</v>
      </c>
      <c r="G72" s="10">
        <v>0</v>
      </c>
      <c r="H72" s="8">
        <f>+H73</f>
        <v>116.3</v>
      </c>
      <c r="I72" s="11">
        <v>0</v>
      </c>
      <c r="J72" s="7">
        <f t="shared" si="2"/>
        <v>59.035532994923855</v>
      </c>
      <c r="K72" s="7">
        <v>0</v>
      </c>
    </row>
    <row r="73" spans="1:11" ht="30" x14ac:dyDescent="0.2">
      <c r="A73" s="29">
        <v>7</v>
      </c>
      <c r="B73" s="29">
        <v>7</v>
      </c>
      <c r="C73" s="30">
        <v>9900000000</v>
      </c>
      <c r="D73" s="31">
        <v>200</v>
      </c>
      <c r="E73" s="32" t="s">
        <v>2</v>
      </c>
      <c r="F73" s="8">
        <f>+F74</f>
        <v>197</v>
      </c>
      <c r="G73" s="10">
        <v>0</v>
      </c>
      <c r="H73" s="8">
        <f>+H74</f>
        <v>116.3</v>
      </c>
      <c r="I73" s="11">
        <v>0</v>
      </c>
      <c r="J73" s="7">
        <f t="shared" si="2"/>
        <v>59.035532994923855</v>
      </c>
      <c r="K73" s="7">
        <v>0</v>
      </c>
    </row>
    <row r="74" spans="1:11" ht="45" x14ac:dyDescent="0.2">
      <c r="A74" s="29">
        <v>7</v>
      </c>
      <c r="B74" s="29">
        <v>7</v>
      </c>
      <c r="C74" s="30">
        <v>9900000000</v>
      </c>
      <c r="D74" s="31">
        <v>240</v>
      </c>
      <c r="E74" s="32" t="s">
        <v>1</v>
      </c>
      <c r="F74" s="8">
        <v>197</v>
      </c>
      <c r="G74" s="10">
        <v>0</v>
      </c>
      <c r="H74" s="11">
        <v>116.3</v>
      </c>
      <c r="I74" s="11">
        <v>0</v>
      </c>
      <c r="J74" s="7">
        <f t="shared" si="2"/>
        <v>59.035532994923855</v>
      </c>
      <c r="K74" s="7">
        <v>0</v>
      </c>
    </row>
    <row r="75" spans="1:11" ht="15.75" x14ac:dyDescent="0.25">
      <c r="A75" s="25">
        <v>8</v>
      </c>
      <c r="B75" s="25" t="s">
        <v>4</v>
      </c>
      <c r="C75" s="26" t="s">
        <v>4</v>
      </c>
      <c r="D75" s="27" t="s">
        <v>4</v>
      </c>
      <c r="E75" s="28" t="s">
        <v>10</v>
      </c>
      <c r="F75" s="9">
        <f>+F76</f>
        <v>3063</v>
      </c>
      <c r="G75" s="9">
        <f t="shared" ref="G75:I75" si="47">+G76</f>
        <v>0</v>
      </c>
      <c r="H75" s="9">
        <f t="shared" si="47"/>
        <v>2955.6</v>
      </c>
      <c r="I75" s="9">
        <f t="shared" si="47"/>
        <v>0</v>
      </c>
      <c r="J75" s="6">
        <f t="shared" si="2"/>
        <v>96.493633692458374</v>
      </c>
      <c r="K75" s="6">
        <v>0</v>
      </c>
    </row>
    <row r="76" spans="1:11" ht="30" x14ac:dyDescent="0.2">
      <c r="A76" s="29">
        <v>8</v>
      </c>
      <c r="B76" s="29">
        <v>4</v>
      </c>
      <c r="C76" s="30" t="s">
        <v>4</v>
      </c>
      <c r="D76" s="31" t="s">
        <v>4</v>
      </c>
      <c r="E76" s="32" t="s">
        <v>9</v>
      </c>
      <c r="F76" s="8">
        <f>+F77</f>
        <v>3063</v>
      </c>
      <c r="G76" s="8">
        <f t="shared" ref="G76:I76" si="48">+G77</f>
        <v>0</v>
      </c>
      <c r="H76" s="8">
        <f t="shared" si="48"/>
        <v>2955.6</v>
      </c>
      <c r="I76" s="8">
        <f t="shared" si="48"/>
        <v>0</v>
      </c>
      <c r="J76" s="7">
        <f t="shared" si="2"/>
        <v>96.493633692458374</v>
      </c>
      <c r="K76" s="7">
        <v>0</v>
      </c>
    </row>
    <row r="77" spans="1:11" ht="15" x14ac:dyDescent="0.2">
      <c r="A77" s="29">
        <v>8</v>
      </c>
      <c r="B77" s="29">
        <v>4</v>
      </c>
      <c r="C77" s="30">
        <v>9900000000</v>
      </c>
      <c r="D77" s="31" t="s">
        <v>4</v>
      </c>
      <c r="E77" s="32" t="s">
        <v>3</v>
      </c>
      <c r="F77" s="8">
        <f>+F78</f>
        <v>3063</v>
      </c>
      <c r="G77" s="8">
        <f t="shared" ref="G77:I77" si="49">+G78</f>
        <v>0</v>
      </c>
      <c r="H77" s="8">
        <f t="shared" si="49"/>
        <v>2955.6</v>
      </c>
      <c r="I77" s="8">
        <f t="shared" si="49"/>
        <v>0</v>
      </c>
      <c r="J77" s="7">
        <f t="shared" si="2"/>
        <v>96.493633692458374</v>
      </c>
      <c r="K77" s="7">
        <v>0</v>
      </c>
    </row>
    <row r="78" spans="1:11" ht="30" x14ac:dyDescent="0.2">
      <c r="A78" s="29">
        <v>8</v>
      </c>
      <c r="B78" s="29">
        <v>4</v>
      </c>
      <c r="C78" s="30">
        <v>9900000000</v>
      </c>
      <c r="D78" s="31">
        <v>200</v>
      </c>
      <c r="E78" s="32" t="s">
        <v>2</v>
      </c>
      <c r="F78" s="8">
        <f>+F79</f>
        <v>3063</v>
      </c>
      <c r="G78" s="8">
        <f t="shared" ref="G78:I78" si="50">+G79</f>
        <v>0</v>
      </c>
      <c r="H78" s="8">
        <f t="shared" si="50"/>
        <v>2955.6</v>
      </c>
      <c r="I78" s="8">
        <f t="shared" si="50"/>
        <v>0</v>
      </c>
      <c r="J78" s="7">
        <f t="shared" si="2"/>
        <v>96.493633692458374</v>
      </c>
      <c r="K78" s="7">
        <v>0</v>
      </c>
    </row>
    <row r="79" spans="1:11" ht="45" x14ac:dyDescent="0.2">
      <c r="A79" s="29">
        <v>8</v>
      </c>
      <c r="B79" s="29">
        <v>4</v>
      </c>
      <c r="C79" s="30">
        <v>9900000000</v>
      </c>
      <c r="D79" s="31">
        <v>240</v>
      </c>
      <c r="E79" s="32" t="s">
        <v>1</v>
      </c>
      <c r="F79" s="8">
        <v>3063</v>
      </c>
      <c r="G79" s="10">
        <v>0</v>
      </c>
      <c r="H79" s="11">
        <v>2955.6</v>
      </c>
      <c r="I79" s="11">
        <v>0</v>
      </c>
      <c r="J79" s="7">
        <f t="shared" si="2"/>
        <v>96.493633692458374</v>
      </c>
      <c r="K79" s="7">
        <v>0</v>
      </c>
    </row>
    <row r="80" spans="1:11" ht="15.75" x14ac:dyDescent="0.25">
      <c r="A80" s="29">
        <v>10</v>
      </c>
      <c r="B80" s="29"/>
      <c r="C80" s="30"/>
      <c r="D80" s="31"/>
      <c r="E80" s="28" t="s">
        <v>50</v>
      </c>
      <c r="F80" s="9">
        <f>+F81</f>
        <v>70</v>
      </c>
      <c r="G80" s="9">
        <f t="shared" ref="G80:I80" si="51">+G81</f>
        <v>0</v>
      </c>
      <c r="H80" s="9">
        <f t="shared" si="51"/>
        <v>43.5</v>
      </c>
      <c r="I80" s="9">
        <f t="shared" si="51"/>
        <v>0</v>
      </c>
      <c r="J80" s="6">
        <f t="shared" si="2"/>
        <v>62.142857142857146</v>
      </c>
      <c r="K80" s="6">
        <v>0</v>
      </c>
    </row>
    <row r="81" spans="1:11" ht="15" x14ac:dyDescent="0.2">
      <c r="A81" s="29">
        <v>10</v>
      </c>
      <c r="B81" s="29">
        <v>1</v>
      </c>
      <c r="C81" s="30"/>
      <c r="D81" s="31"/>
      <c r="E81" s="32" t="s">
        <v>49</v>
      </c>
      <c r="F81" s="8">
        <f>+F82</f>
        <v>70</v>
      </c>
      <c r="G81" s="8">
        <f t="shared" ref="G81:I81" si="52">+G82</f>
        <v>0</v>
      </c>
      <c r="H81" s="8">
        <f t="shared" si="52"/>
        <v>43.5</v>
      </c>
      <c r="I81" s="8">
        <f t="shared" si="52"/>
        <v>0</v>
      </c>
      <c r="J81" s="7">
        <f t="shared" si="2"/>
        <v>62.142857142857146</v>
      </c>
      <c r="K81" s="7">
        <v>0</v>
      </c>
    </row>
    <row r="82" spans="1:11" ht="15" x14ac:dyDescent="0.2">
      <c r="A82" s="29">
        <v>10</v>
      </c>
      <c r="B82" s="29">
        <v>1</v>
      </c>
      <c r="C82" s="30">
        <v>9900000000</v>
      </c>
      <c r="D82" s="31"/>
      <c r="E82" s="32" t="s">
        <v>3</v>
      </c>
      <c r="F82" s="8">
        <f>+F83</f>
        <v>70</v>
      </c>
      <c r="G82" s="8">
        <f t="shared" ref="G82:I82" si="53">+G83</f>
        <v>0</v>
      </c>
      <c r="H82" s="8">
        <f t="shared" si="53"/>
        <v>43.5</v>
      </c>
      <c r="I82" s="8">
        <f t="shared" si="53"/>
        <v>0</v>
      </c>
      <c r="J82" s="7">
        <f t="shared" si="2"/>
        <v>62.142857142857146</v>
      </c>
      <c r="K82" s="7">
        <v>0</v>
      </c>
    </row>
    <row r="83" spans="1:11" ht="30" x14ac:dyDescent="0.2">
      <c r="A83" s="29">
        <v>10</v>
      </c>
      <c r="B83" s="29">
        <v>1</v>
      </c>
      <c r="C83" s="30">
        <v>9900000000</v>
      </c>
      <c r="D83" s="31">
        <v>300</v>
      </c>
      <c r="E83" s="32" t="s">
        <v>48</v>
      </c>
      <c r="F83" s="8">
        <f>+F84</f>
        <v>70</v>
      </c>
      <c r="G83" s="8">
        <f t="shared" ref="G83:I83" si="54">+G84</f>
        <v>0</v>
      </c>
      <c r="H83" s="8">
        <f t="shared" si="54"/>
        <v>43.5</v>
      </c>
      <c r="I83" s="8">
        <f t="shared" si="54"/>
        <v>0</v>
      </c>
      <c r="J83" s="7">
        <f t="shared" si="2"/>
        <v>62.142857142857146</v>
      </c>
      <c r="K83" s="7">
        <v>0</v>
      </c>
    </row>
    <row r="84" spans="1:11" ht="30" x14ac:dyDescent="0.2">
      <c r="A84" s="29">
        <v>10</v>
      </c>
      <c r="B84" s="29">
        <v>1</v>
      </c>
      <c r="C84" s="30">
        <v>9900000000</v>
      </c>
      <c r="D84" s="31">
        <v>320</v>
      </c>
      <c r="E84" s="32" t="s">
        <v>47</v>
      </c>
      <c r="F84" s="8">
        <v>70</v>
      </c>
      <c r="G84" s="8">
        <v>0</v>
      </c>
      <c r="H84" s="11">
        <v>43.5</v>
      </c>
      <c r="I84" s="11">
        <v>0</v>
      </c>
      <c r="J84" s="7">
        <f t="shared" si="2"/>
        <v>62.142857142857146</v>
      </c>
      <c r="K84" s="7">
        <v>0</v>
      </c>
    </row>
    <row r="85" spans="1:11" ht="15.75" x14ac:dyDescent="0.25">
      <c r="A85" s="25">
        <v>11</v>
      </c>
      <c r="B85" s="25"/>
      <c r="C85" s="26" t="s">
        <v>4</v>
      </c>
      <c r="D85" s="27" t="s">
        <v>4</v>
      </c>
      <c r="E85" s="28" t="s">
        <v>7</v>
      </c>
      <c r="F85" s="9">
        <f>+F86</f>
        <v>2258.1</v>
      </c>
      <c r="G85" s="9">
        <f t="shared" ref="G85:I85" si="55">+G86</f>
        <v>0</v>
      </c>
      <c r="H85" s="9">
        <f t="shared" si="55"/>
        <v>2079.8000000000002</v>
      </c>
      <c r="I85" s="9">
        <f t="shared" si="55"/>
        <v>0</v>
      </c>
      <c r="J85" s="6">
        <f t="shared" si="2"/>
        <v>92.103981223152218</v>
      </c>
      <c r="K85" s="6">
        <v>0</v>
      </c>
    </row>
    <row r="86" spans="1:11" ht="15" x14ac:dyDescent="0.2">
      <c r="A86" s="29">
        <v>11</v>
      </c>
      <c r="B86" s="29">
        <v>1</v>
      </c>
      <c r="C86" s="30" t="s">
        <v>4</v>
      </c>
      <c r="D86" s="31" t="s">
        <v>4</v>
      </c>
      <c r="E86" s="32" t="s">
        <v>6</v>
      </c>
      <c r="F86" s="8">
        <f>+F87</f>
        <v>2258.1</v>
      </c>
      <c r="G86" s="8">
        <f t="shared" ref="G86:I86" si="56">+G87</f>
        <v>0</v>
      </c>
      <c r="H86" s="8">
        <f t="shared" si="56"/>
        <v>2079.8000000000002</v>
      </c>
      <c r="I86" s="8">
        <f t="shared" si="56"/>
        <v>0</v>
      </c>
      <c r="J86" s="7">
        <f t="shared" si="2"/>
        <v>92.103981223152218</v>
      </c>
      <c r="K86" s="7">
        <v>0</v>
      </c>
    </row>
    <row r="87" spans="1:11" ht="18.75" customHeight="1" x14ac:dyDescent="0.2">
      <c r="A87" s="29">
        <v>11</v>
      </c>
      <c r="B87" s="29">
        <v>1</v>
      </c>
      <c r="C87" s="30">
        <v>9900000000</v>
      </c>
      <c r="D87" s="31" t="s">
        <v>4</v>
      </c>
      <c r="E87" s="32" t="s">
        <v>3</v>
      </c>
      <c r="F87" s="8">
        <f>+F88+F90</f>
        <v>2258.1</v>
      </c>
      <c r="G87" s="8">
        <f t="shared" ref="G87:I87" si="57">+G88+G90</f>
        <v>0</v>
      </c>
      <c r="H87" s="8">
        <f t="shared" si="57"/>
        <v>2079.8000000000002</v>
      </c>
      <c r="I87" s="8">
        <f t="shared" si="57"/>
        <v>0</v>
      </c>
      <c r="J87" s="7">
        <f t="shared" si="2"/>
        <v>92.103981223152218</v>
      </c>
      <c r="K87" s="7">
        <v>0</v>
      </c>
    </row>
    <row r="88" spans="1:11" ht="30" x14ac:dyDescent="0.2">
      <c r="A88" s="29">
        <v>11</v>
      </c>
      <c r="B88" s="29">
        <v>1</v>
      </c>
      <c r="C88" s="30">
        <v>9900000000</v>
      </c>
      <c r="D88" s="31">
        <v>200</v>
      </c>
      <c r="E88" s="32" t="s">
        <v>2</v>
      </c>
      <c r="F88" s="8">
        <f>+F89</f>
        <v>2070.1999999999998</v>
      </c>
      <c r="G88" s="8">
        <f t="shared" ref="G88:I88" si="58">+G89</f>
        <v>0</v>
      </c>
      <c r="H88" s="8">
        <f t="shared" si="58"/>
        <v>1891.9</v>
      </c>
      <c r="I88" s="8">
        <f t="shared" si="58"/>
        <v>0</v>
      </c>
      <c r="J88" s="7">
        <f t="shared" si="2"/>
        <v>91.387305574340658</v>
      </c>
      <c r="K88" s="7">
        <v>0</v>
      </c>
    </row>
    <row r="89" spans="1:11" ht="45" x14ac:dyDescent="0.2">
      <c r="A89" s="29">
        <v>11</v>
      </c>
      <c r="B89" s="29">
        <v>1</v>
      </c>
      <c r="C89" s="30">
        <v>9900000000</v>
      </c>
      <c r="D89" s="31">
        <v>240</v>
      </c>
      <c r="E89" s="32" t="s">
        <v>1</v>
      </c>
      <c r="F89" s="8">
        <v>2070.1999999999998</v>
      </c>
      <c r="G89" s="10">
        <v>0</v>
      </c>
      <c r="H89" s="11">
        <v>1891.9</v>
      </c>
      <c r="I89" s="11">
        <v>0</v>
      </c>
      <c r="J89" s="7">
        <f t="shared" si="2"/>
        <v>91.387305574340658</v>
      </c>
      <c r="K89" s="7">
        <v>0</v>
      </c>
    </row>
    <row r="90" spans="1:11" ht="15" x14ac:dyDescent="0.2">
      <c r="A90" s="29">
        <v>11</v>
      </c>
      <c r="B90" s="29">
        <v>1</v>
      </c>
      <c r="C90" s="30">
        <v>9900000000</v>
      </c>
      <c r="D90" s="31">
        <v>800</v>
      </c>
      <c r="E90" s="32" t="s">
        <v>5</v>
      </c>
      <c r="F90" s="8">
        <f>+F91</f>
        <v>187.9</v>
      </c>
      <c r="G90" s="10">
        <v>0</v>
      </c>
      <c r="H90" s="8">
        <f t="shared" ref="H90:I90" si="59">+H91</f>
        <v>187.9</v>
      </c>
      <c r="I90" s="8">
        <f t="shared" si="59"/>
        <v>0</v>
      </c>
      <c r="J90" s="7">
        <f t="shared" si="2"/>
        <v>100</v>
      </c>
      <c r="K90" s="7">
        <v>0</v>
      </c>
    </row>
    <row r="91" spans="1:11" ht="60" x14ac:dyDescent="0.2">
      <c r="A91" s="29">
        <v>11</v>
      </c>
      <c r="B91" s="29">
        <v>1</v>
      </c>
      <c r="C91" s="30">
        <v>9900000000</v>
      </c>
      <c r="D91" s="31">
        <v>810</v>
      </c>
      <c r="E91" s="32" t="s">
        <v>33</v>
      </c>
      <c r="F91" s="8">
        <v>187.9</v>
      </c>
      <c r="G91" s="10">
        <v>0</v>
      </c>
      <c r="H91" s="11">
        <v>187.9</v>
      </c>
      <c r="I91" s="11">
        <v>0</v>
      </c>
      <c r="J91" s="7">
        <f t="shared" si="2"/>
        <v>100</v>
      </c>
      <c r="K91" s="7">
        <v>0</v>
      </c>
    </row>
    <row r="92" spans="1:11" ht="15.75" x14ac:dyDescent="0.25">
      <c r="A92" s="36"/>
      <c r="B92" s="37"/>
      <c r="C92" s="38"/>
      <c r="D92" s="38"/>
      <c r="E92" s="39" t="s">
        <v>0</v>
      </c>
      <c r="F92" s="40">
        <f>+F85+F75+F70+F53+F42+F37+F11+F48+F80</f>
        <v>244899.3</v>
      </c>
      <c r="G92" s="40">
        <f t="shared" ref="G92:I92" si="60">+G85+G75+G70+G53+G42+G37+G11+G48+G80</f>
        <v>62667.6</v>
      </c>
      <c r="H92" s="40">
        <f t="shared" si="60"/>
        <v>234321.3</v>
      </c>
      <c r="I92" s="40">
        <f t="shared" si="60"/>
        <v>59511.8</v>
      </c>
      <c r="J92" s="6">
        <f t="shared" ref="J92:K92" si="61">H92/F92*100</f>
        <v>95.680673648311782</v>
      </c>
      <c r="K92" s="6">
        <f t="shared" si="61"/>
        <v>94.96422393709031</v>
      </c>
    </row>
    <row r="93" spans="1:11" ht="15.75" x14ac:dyDescent="0.2">
      <c r="A93" s="17"/>
      <c r="B93" s="14"/>
      <c r="C93" s="14"/>
      <c r="D93" s="14"/>
      <c r="E93" s="41"/>
      <c r="F93" s="14"/>
      <c r="G93" s="14"/>
      <c r="I93" s="17"/>
      <c r="J93" s="17"/>
      <c r="K93" s="17" t="s">
        <v>39</v>
      </c>
    </row>
    <row r="94" spans="1:11" ht="15" x14ac:dyDescent="0.2">
      <c r="E94" s="2"/>
    </row>
    <row r="95" spans="1:11" ht="15.75" x14ac:dyDescent="0.25">
      <c r="A95" s="3" t="s">
        <v>38</v>
      </c>
    </row>
    <row r="107" spans="1:2" ht="15.75" x14ac:dyDescent="0.2">
      <c r="A107" s="4" t="s">
        <v>37</v>
      </c>
    </row>
    <row r="108" spans="1:2" x14ac:dyDescent="0.2">
      <c r="A108" s="5"/>
    </row>
    <row r="112" spans="1:2" x14ac:dyDescent="0.2">
      <c r="B112" s="5"/>
    </row>
    <row r="113" spans="2:2" x14ac:dyDescent="0.2">
      <c r="B113" s="5"/>
    </row>
  </sheetData>
  <mergeCells count="10">
    <mergeCell ref="J8:K8"/>
    <mergeCell ref="A8:D8"/>
    <mergeCell ref="F8:G8"/>
    <mergeCell ref="E8:E9"/>
    <mergeCell ref="H8:I8"/>
    <mergeCell ref="H1:K1"/>
    <mergeCell ref="H2:K2"/>
    <mergeCell ref="H3:K3"/>
    <mergeCell ref="H4:K4"/>
    <mergeCell ref="A6:K6"/>
  </mergeCells>
  <pageMargins left="0.59055118110236227" right="0.39370078740157483" top="0.59055118110236227" bottom="0.59055118110236227" header="0.27559055118110237" footer="0.27559055118110237"/>
  <pageSetup paperSize="9" scale="53" fitToHeight="0" orientation="portrait" r:id="rId1"/>
  <headerFooter differentFirst="1" scaleWithDoc="0">
    <oddHeader>&amp;C&amp;"Times New Roman,обычный"&amp;8&amp;P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Новый_12</vt:lpstr>
      <vt:lpstr>Новый_12!Заголовки_для_печати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acbudget</dc:creator>
  <cp:lastModifiedBy>Семенюк Татьяна Анатольевна</cp:lastModifiedBy>
  <cp:lastPrinted>2020-02-11T06:38:49Z</cp:lastPrinted>
  <dcterms:created xsi:type="dcterms:W3CDTF">2015-08-24T13:00:58Z</dcterms:created>
  <dcterms:modified xsi:type="dcterms:W3CDTF">2020-02-11T06:38:52Z</dcterms:modified>
</cp:coreProperties>
</file>