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84" i="2" l="1"/>
  <c r="P87" i="2"/>
  <c r="P90" i="2"/>
  <c r="P53" i="2" l="1"/>
  <c r="P58" i="2"/>
  <c r="P33" i="2"/>
  <c r="P38" i="2"/>
  <c r="P25" i="2"/>
  <c r="P66" i="2" l="1"/>
  <c r="Q56" i="2" l="1"/>
  <c r="P35" i="2" l="1"/>
  <c r="P76" i="2"/>
  <c r="Q59" i="2"/>
  <c r="P59" i="2"/>
  <c r="Q57" i="2"/>
  <c r="P57" i="2"/>
  <c r="P56" i="2" s="1"/>
  <c r="P36" i="2"/>
  <c r="P19" i="2"/>
  <c r="P17" i="2"/>
  <c r="P63" i="2" l="1"/>
  <c r="P47" i="2"/>
  <c r="P46" i="2" s="1"/>
  <c r="P45" i="2" s="1"/>
  <c r="P89" i="2" l="1"/>
  <c r="P77" i="2"/>
  <c r="P78" i="2"/>
  <c r="P79" i="2"/>
  <c r="P80" i="2"/>
  <c r="P67" i="2"/>
  <c r="P68" i="2"/>
  <c r="P69" i="2"/>
  <c r="P70" i="2"/>
  <c r="P22" i="2"/>
  <c r="P23" i="2"/>
  <c r="P24" i="2"/>
  <c r="P65" i="2" l="1"/>
  <c r="P64" i="2" s="1"/>
  <c r="Q28" i="2" l="1"/>
  <c r="Q27" i="2" s="1"/>
  <c r="Q26" i="2" s="1"/>
  <c r="P28" i="2"/>
  <c r="P27" i="2" s="1"/>
  <c r="P26" i="2" s="1"/>
  <c r="P20" i="2"/>
  <c r="P42" i="2" l="1"/>
  <c r="P41" i="2" s="1"/>
  <c r="P40" i="2" s="1"/>
  <c r="P39" i="2" s="1"/>
  <c r="Q18" i="2" l="1"/>
  <c r="Q75" i="2"/>
  <c r="Q74" i="2" s="1"/>
  <c r="Q73" i="2" l="1"/>
  <c r="Q72" i="2" s="1"/>
  <c r="P14" i="2" l="1"/>
  <c r="P15" i="2"/>
  <c r="Q52" i="2" l="1"/>
  <c r="Q51" i="2" s="1"/>
  <c r="Q50" i="2" s="1"/>
  <c r="Q49" i="2" s="1"/>
  <c r="P85" i="2" l="1"/>
  <c r="P83" i="2" s="1"/>
  <c r="P82" i="2" s="1"/>
  <c r="Q85" i="2"/>
  <c r="P75" i="2"/>
  <c r="P74" i="2" s="1"/>
  <c r="Q62" i="2"/>
  <c r="Q61" i="2" s="1"/>
  <c r="Q55" i="2" s="1"/>
  <c r="P62" i="2"/>
  <c r="P61" i="2" s="1"/>
  <c r="P55" i="2" s="1"/>
  <c r="P52" i="2"/>
  <c r="P51" i="2" s="1"/>
  <c r="P50" i="2" s="1"/>
  <c r="P49" i="2" s="1"/>
  <c r="P32" i="2"/>
  <c r="Q16" i="2"/>
  <c r="P18" i="2"/>
  <c r="Q54" i="2" l="1"/>
  <c r="P73" i="2"/>
  <c r="P72" i="2" s="1"/>
  <c r="P54" i="2" l="1"/>
  <c r="Q34" i="2"/>
  <c r="Q30" i="2"/>
  <c r="Q13" i="2" s="1"/>
  <c r="P16" i="2" l="1"/>
  <c r="P34" i="2" l="1"/>
  <c r="P31" i="2" l="1"/>
  <c r="P30" i="2" s="1"/>
  <c r="Q82" i="2"/>
  <c r="Q92" i="2" s="1"/>
  <c r="Q83" i="2"/>
  <c r="Q84" i="2"/>
  <c r="P44" i="2"/>
  <c r="Q14" i="2"/>
  <c r="Q15" i="2"/>
  <c r="P13" i="2" l="1"/>
  <c r="P92" i="2" s="1"/>
</calcChain>
</file>

<file path=xl/sharedStrings.xml><?xml version="1.0" encoding="utf-8"?>
<sst xmlns="http://schemas.openxmlformats.org/spreadsheetml/2006/main" count="203" uniqueCount="63">
  <si>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</si>
  <si>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</si>
  <si>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</si>
  <si>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</si>
  <si>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</si>
  <si>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</si>
  <si>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</si>
  <si>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</si>
  <si>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</si>
  <si>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</si>
  <si>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</si>
  <si>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</si>
  <si>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</si>
  <si>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</si>
  <si>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</si>
  <si>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</si>
  <si>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</si>
  <si>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</si>
  <si>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</si>
  <si>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</si>
  <si>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</si>
  <si>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</si>
  <si>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</si>
  <si>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</si>
  <si>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</si>
  <si>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</si>
  <si>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</si>
  <si>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</si>
  <si>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</si>
  <si>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</si>
  <si>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</si>
  <si>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</si>
  <si>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</si>
  <si>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</si>
  <si>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</si>
  <si>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</si>
  <si>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</si>
  <si>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</si>
  <si>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</si>
  <si>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</si>
  <si>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</si>
  <si>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</si>
  <si>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</si>
  <si>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</si>
  <si>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</si>
  <si>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</si>
  <si>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</si>
  <si>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</si>
  <si>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</si>
  <si>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</si>
  <si>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</si>
  <si>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</si>
  <si>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</si>
  <si>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</si>
  <si>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</si>
  <si>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</si>
  <si>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</si>
  <si>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</si>
  <si>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</si>
  <si>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>Исполнение судебных актов</t>
  </si>
  <si>
    <t>Приложение 10</t>
  </si>
  <si>
    <t xml:space="preserve">                                                                Приложение2</t>
  </si>
  <si>
    <t>Субсидии некоммерческим организациям (за исключением государственных (муниципальных)учреждений)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</si>
</sst>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3" xfId="1" applyNumberFormat="1" applyFont="1" applyFill="1" applyBorder="1" applyAlignment="1" applyProtection="1">
      <alignment vertical="top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0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top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tabSelected="1" topLeftCell="J76" workbookViewId="0">
      <selection activeCell="P85" sqref="P85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61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41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40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39</v>
      </c>
      <c r="O4" s="26"/>
      <c r="P4" s="26"/>
      <c r="Q4" s="26"/>
      <c r="R4" s="2"/>
      <c r="S4" s="2"/>
      <c r="T4" s="2"/>
      <c r="U4" s="2"/>
    </row>
    <row r="5" spans="1:21" ht="29.2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58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21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94" t="s">
        <v>60</v>
      </c>
      <c r="K7" s="95"/>
      <c r="L7" s="95"/>
      <c r="M7" s="95"/>
      <c r="N7" s="95"/>
      <c r="O7" s="95"/>
      <c r="P7" s="95"/>
      <c r="Q7" s="95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6" t="s">
        <v>56</v>
      </c>
      <c r="K8" s="96"/>
      <c r="L8" s="96"/>
      <c r="M8" s="96"/>
      <c r="N8" s="96"/>
      <c r="O8" s="96"/>
      <c r="P8" s="96"/>
      <c r="Q8" s="96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38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91"/>
      <c r="I10" s="91"/>
      <c r="J10" s="93" t="s">
        <v>37</v>
      </c>
      <c r="K10" s="93"/>
      <c r="L10" s="93"/>
      <c r="M10" s="93"/>
      <c r="N10" s="92" t="s">
        <v>36</v>
      </c>
      <c r="O10" s="77"/>
      <c r="P10" s="93" t="s">
        <v>35</v>
      </c>
      <c r="Q10" s="93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91"/>
      <c r="I11" s="91"/>
      <c r="J11" s="78" t="s">
        <v>34</v>
      </c>
      <c r="K11" s="78" t="s">
        <v>33</v>
      </c>
      <c r="L11" s="78" t="s">
        <v>32</v>
      </c>
      <c r="M11" s="78" t="s">
        <v>31</v>
      </c>
      <c r="N11" s="92"/>
      <c r="O11" s="77"/>
      <c r="P11" s="79" t="s">
        <v>30</v>
      </c>
      <c r="Q11" s="79" t="s">
        <v>29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28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9">
        <v>100</v>
      </c>
      <c r="C13" s="89"/>
      <c r="D13" s="89"/>
      <c r="E13" s="89"/>
      <c r="F13" s="89"/>
      <c r="G13" s="89"/>
      <c r="H13" s="89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27</v>
      </c>
      <c r="O13" s="54">
        <v>73321.600000000006</v>
      </c>
      <c r="P13" s="55">
        <f>+P14+P30+P26+P22</f>
        <v>131472.9</v>
      </c>
      <c r="Q13" s="55">
        <f>+Q17+Q19+Q30</f>
        <v>1976</v>
      </c>
      <c r="R13" s="90"/>
      <c r="S13" s="90"/>
      <c r="T13" s="90"/>
      <c r="U13" s="14"/>
    </row>
    <row r="14" spans="1:21" ht="50.25" customHeight="1" x14ac:dyDescent="0.2">
      <c r="A14" s="16"/>
      <c r="B14" s="87">
        <v>104</v>
      </c>
      <c r="C14" s="87"/>
      <c r="D14" s="87"/>
      <c r="E14" s="87"/>
      <c r="F14" s="87"/>
      <c r="G14" s="87"/>
      <c r="H14" s="87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26</v>
      </c>
      <c r="O14" s="54">
        <v>60947.6</v>
      </c>
      <c r="P14" s="60">
        <f>+P17+P19+P20</f>
        <v>66431.7</v>
      </c>
      <c r="Q14" s="60">
        <f>+Q17+Q19</f>
        <v>1976</v>
      </c>
      <c r="R14" s="88"/>
      <c r="S14" s="88"/>
      <c r="T14" s="88"/>
      <c r="U14" s="14"/>
    </row>
    <row r="15" spans="1:21" ht="23.25" customHeight="1" x14ac:dyDescent="0.2">
      <c r="A15" s="16"/>
      <c r="B15" s="87" t="s">
        <v>2</v>
      </c>
      <c r="C15" s="87"/>
      <c r="D15" s="87"/>
      <c r="E15" s="87"/>
      <c r="F15" s="87"/>
      <c r="G15" s="87"/>
      <c r="H15" s="87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66431.7</v>
      </c>
      <c r="Q15" s="60">
        <f>+Q17+Q19</f>
        <v>1976</v>
      </c>
      <c r="R15" s="88"/>
      <c r="S15" s="88"/>
      <c r="T15" s="88"/>
      <c r="U15" s="14"/>
    </row>
    <row r="16" spans="1:21" ht="60.75" customHeight="1" x14ac:dyDescent="0.2">
      <c r="A16" s="16"/>
      <c r="B16" s="87">
        <v>100</v>
      </c>
      <c r="C16" s="87"/>
      <c r="D16" s="87"/>
      <c r="E16" s="87"/>
      <c r="F16" s="87"/>
      <c r="G16" s="87"/>
      <c r="H16" s="87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24</v>
      </c>
      <c r="O16" s="54">
        <v>49241.599999999999</v>
      </c>
      <c r="P16" s="60">
        <f>+P17</f>
        <v>65584.3</v>
      </c>
      <c r="Q16" s="60">
        <f>+Q17</f>
        <v>1976</v>
      </c>
      <c r="R16" s="88"/>
      <c r="S16" s="88"/>
      <c r="T16" s="88"/>
      <c r="U16" s="14"/>
    </row>
    <row r="17" spans="1:21" ht="33.75" customHeight="1" x14ac:dyDescent="0.2">
      <c r="A17" s="16"/>
      <c r="B17" s="87">
        <v>120</v>
      </c>
      <c r="C17" s="87"/>
      <c r="D17" s="87"/>
      <c r="E17" s="87"/>
      <c r="F17" s="87"/>
      <c r="G17" s="87"/>
      <c r="H17" s="87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23</v>
      </c>
      <c r="O17" s="54">
        <v>49241.599999999999</v>
      </c>
      <c r="P17" s="60">
        <f>58986.3+1976+122+4500</f>
        <v>65584.3</v>
      </c>
      <c r="Q17" s="60">
        <v>1976</v>
      </c>
      <c r="R17" s="88"/>
      <c r="S17" s="88"/>
      <c r="T17" s="88"/>
      <c r="U17" s="14"/>
    </row>
    <row r="18" spans="1:21" ht="35.25" customHeight="1" x14ac:dyDescent="0.2">
      <c r="A18" s="16"/>
      <c r="B18" s="87">
        <v>200</v>
      </c>
      <c r="C18" s="87"/>
      <c r="D18" s="87"/>
      <c r="E18" s="87"/>
      <c r="F18" s="87"/>
      <c r="G18" s="87"/>
      <c r="H18" s="87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43</v>
      </c>
      <c r="O18" s="54">
        <v>8194</v>
      </c>
      <c r="P18" s="60">
        <f>+P19</f>
        <v>806.4</v>
      </c>
      <c r="Q18" s="60">
        <f>+Q19</f>
        <v>0</v>
      </c>
      <c r="R18" s="88"/>
      <c r="S18" s="88"/>
      <c r="T18" s="88"/>
      <c r="U18" s="14"/>
    </row>
    <row r="19" spans="1:21" ht="30.75" customHeight="1" x14ac:dyDescent="0.2">
      <c r="A19" s="16"/>
      <c r="B19" s="87">
        <v>240</v>
      </c>
      <c r="C19" s="87"/>
      <c r="D19" s="87"/>
      <c r="E19" s="87"/>
      <c r="F19" s="87"/>
      <c r="G19" s="87"/>
      <c r="H19" s="87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f>800+6.4</f>
        <v>806.4</v>
      </c>
      <c r="Q19" s="60">
        <v>0</v>
      </c>
      <c r="R19" s="88"/>
      <c r="S19" s="88"/>
      <c r="T19" s="88"/>
      <c r="U19" s="14"/>
    </row>
    <row r="20" spans="1:21" ht="20.25" customHeight="1" x14ac:dyDescent="0.2">
      <c r="A20" s="16"/>
      <c r="B20" s="87">
        <v>800</v>
      </c>
      <c r="C20" s="87"/>
      <c r="D20" s="87"/>
      <c r="E20" s="87"/>
      <c r="F20" s="87"/>
      <c r="G20" s="87"/>
      <c r="H20" s="87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41</v>
      </c>
      <c r="Q20" s="60">
        <v>0</v>
      </c>
      <c r="R20" s="88"/>
      <c r="S20" s="88"/>
      <c r="T20" s="88"/>
      <c r="U20" s="14"/>
    </row>
    <row r="21" spans="1:21" ht="17.25" customHeight="1" x14ac:dyDescent="0.2">
      <c r="A21" s="16"/>
      <c r="B21" s="87">
        <v>850</v>
      </c>
      <c r="C21" s="87"/>
      <c r="D21" s="87"/>
      <c r="E21" s="87"/>
      <c r="F21" s="87"/>
      <c r="G21" s="87"/>
      <c r="H21" s="87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25</v>
      </c>
      <c r="O21" s="54">
        <v>695</v>
      </c>
      <c r="P21" s="60">
        <v>41</v>
      </c>
      <c r="Q21" s="60">
        <v>0</v>
      </c>
      <c r="R21" s="88"/>
      <c r="S21" s="88"/>
      <c r="T21" s="88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54</v>
      </c>
      <c r="O22" s="54"/>
      <c r="P22" s="60">
        <f>P25</f>
        <v>7045.5999999999995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7045.5999999999995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7045.5999999999995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55</v>
      </c>
      <c r="O25" s="54"/>
      <c r="P25" s="60">
        <f>6091.7+453.9+500</f>
        <v>7045.5999999999995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52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53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7">
        <v>113</v>
      </c>
      <c r="C30" s="87"/>
      <c r="D30" s="87"/>
      <c r="E30" s="87"/>
      <c r="F30" s="87"/>
      <c r="G30" s="87"/>
      <c r="H30" s="87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22</v>
      </c>
      <c r="O30" s="34">
        <v>12149</v>
      </c>
      <c r="P30" s="55">
        <f>+P31</f>
        <v>57945.599999999991</v>
      </c>
      <c r="Q30" s="55">
        <f>+Q31</f>
        <v>0</v>
      </c>
      <c r="R30" s="88"/>
      <c r="S30" s="88"/>
      <c r="T30" s="88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57945.599999999991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43</v>
      </c>
      <c r="O32" s="54"/>
      <c r="P32" s="60">
        <f>+P33</f>
        <v>1602.6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f>2050.5+6-453.9</f>
        <v>1602.6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7">
        <v>600</v>
      </c>
      <c r="C34" s="87"/>
      <c r="D34" s="87"/>
      <c r="E34" s="87"/>
      <c r="F34" s="87"/>
      <c r="G34" s="87"/>
      <c r="H34" s="87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56325.299999999996</v>
      </c>
      <c r="Q34" s="60">
        <f>+Q35</f>
        <v>0</v>
      </c>
      <c r="R34" s="88"/>
      <c r="S34" s="88"/>
      <c r="T34" s="88"/>
      <c r="U34" s="14"/>
    </row>
    <row r="35" spans="1:21" ht="20.25" customHeight="1" x14ac:dyDescent="0.2">
      <c r="A35" s="16"/>
      <c r="B35" s="87">
        <v>610</v>
      </c>
      <c r="C35" s="87"/>
      <c r="D35" s="87"/>
      <c r="E35" s="87"/>
      <c r="F35" s="87"/>
      <c r="G35" s="87"/>
      <c r="H35" s="87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21</v>
      </c>
      <c r="O35" s="54">
        <v>11549</v>
      </c>
      <c r="P35" s="60">
        <f>51498.2- 215.4+5042.5</f>
        <v>56325.299999999996</v>
      </c>
      <c r="Q35" s="60">
        <v>0</v>
      </c>
      <c r="R35" s="88"/>
      <c r="S35" s="88"/>
      <c r="T35" s="88"/>
      <c r="U35" s="14"/>
    </row>
    <row r="36" spans="1:21" ht="19.5" customHeight="1" x14ac:dyDescent="0.2">
      <c r="A36" s="16"/>
      <c r="B36" s="87">
        <v>800</v>
      </c>
      <c r="C36" s="87"/>
      <c r="D36" s="87"/>
      <c r="E36" s="87"/>
      <c r="F36" s="87"/>
      <c r="G36" s="87"/>
      <c r="H36" s="87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f>+P37+P38</f>
        <v>17.700000000000024</v>
      </c>
      <c r="Q36" s="60">
        <v>0</v>
      </c>
      <c r="R36" s="88"/>
      <c r="S36" s="88"/>
      <c r="T36" s="88"/>
      <c r="U36" s="14"/>
    </row>
    <row r="37" spans="1:21" ht="19.5" customHeight="1" x14ac:dyDescent="0.2">
      <c r="A37" s="16"/>
      <c r="B37" s="83"/>
      <c r="C37" s="83"/>
      <c r="D37" s="83"/>
      <c r="E37" s="83"/>
      <c r="F37" s="83"/>
      <c r="G37" s="83"/>
      <c r="H37" s="83"/>
      <c r="I37" s="15"/>
      <c r="J37" s="56">
        <v>1</v>
      </c>
      <c r="K37" s="56">
        <v>13</v>
      </c>
      <c r="L37" s="57" t="s">
        <v>2</v>
      </c>
      <c r="M37" s="58">
        <v>830</v>
      </c>
      <c r="N37" s="59" t="s">
        <v>59</v>
      </c>
      <c r="O37" s="54"/>
      <c r="P37" s="60">
        <v>17.600000000000001</v>
      </c>
      <c r="Q37" s="60">
        <v>0</v>
      </c>
      <c r="R37" s="84"/>
      <c r="S37" s="84"/>
      <c r="T37" s="84"/>
      <c r="U37" s="14"/>
    </row>
    <row r="38" spans="1:21" ht="22.5" customHeight="1" x14ac:dyDescent="0.2">
      <c r="A38" s="16"/>
      <c r="B38" s="44"/>
      <c r="C38" s="44"/>
      <c r="D38" s="44"/>
      <c r="E38" s="44"/>
      <c r="F38" s="44"/>
      <c r="G38" s="44"/>
      <c r="H38" s="44"/>
      <c r="I38" s="15"/>
      <c r="J38" s="56">
        <v>1</v>
      </c>
      <c r="K38" s="56">
        <v>13</v>
      </c>
      <c r="L38" s="57" t="s">
        <v>2</v>
      </c>
      <c r="M38" s="58">
        <v>850</v>
      </c>
      <c r="N38" s="61" t="s">
        <v>25</v>
      </c>
      <c r="O38" s="54"/>
      <c r="P38" s="60">
        <f>500.1-500</f>
        <v>0.10000000000002274</v>
      </c>
      <c r="Q38" s="60">
        <v>0</v>
      </c>
      <c r="R38" s="43"/>
      <c r="S38" s="43"/>
      <c r="T38" s="43"/>
      <c r="U38" s="14"/>
    </row>
    <row r="39" spans="1:21" ht="19.5" customHeight="1" x14ac:dyDescent="0.2">
      <c r="A39" s="16"/>
      <c r="B39" s="89">
        <v>200</v>
      </c>
      <c r="C39" s="89"/>
      <c r="D39" s="89"/>
      <c r="E39" s="89"/>
      <c r="F39" s="89"/>
      <c r="G39" s="89"/>
      <c r="H39" s="89"/>
      <c r="I39" s="15">
        <v>0</v>
      </c>
      <c r="J39" s="50">
        <v>2</v>
      </c>
      <c r="K39" s="50" t="s">
        <v>5</v>
      </c>
      <c r="L39" s="51" t="s">
        <v>5</v>
      </c>
      <c r="M39" s="52" t="s">
        <v>5</v>
      </c>
      <c r="N39" s="62" t="s">
        <v>20</v>
      </c>
      <c r="O39" s="54">
        <v>129.9</v>
      </c>
      <c r="P39" s="55">
        <f>+P40</f>
        <v>90</v>
      </c>
      <c r="Q39" s="55">
        <v>0</v>
      </c>
      <c r="R39" s="90"/>
      <c r="S39" s="90"/>
      <c r="T39" s="90"/>
      <c r="U39" s="14"/>
    </row>
    <row r="40" spans="1:21" ht="19.5" customHeight="1" x14ac:dyDescent="0.2">
      <c r="A40" s="16"/>
      <c r="B40" s="87">
        <v>204</v>
      </c>
      <c r="C40" s="87"/>
      <c r="D40" s="87"/>
      <c r="E40" s="87"/>
      <c r="F40" s="87"/>
      <c r="G40" s="87"/>
      <c r="H40" s="87"/>
      <c r="I40" s="15">
        <v>0</v>
      </c>
      <c r="J40" s="56">
        <v>2</v>
      </c>
      <c r="K40" s="56">
        <v>4</v>
      </c>
      <c r="L40" s="57" t="s">
        <v>5</v>
      </c>
      <c r="M40" s="58" t="s">
        <v>5</v>
      </c>
      <c r="N40" s="61" t="s">
        <v>19</v>
      </c>
      <c r="O40" s="54">
        <v>129.9</v>
      </c>
      <c r="P40" s="60">
        <f>+P41</f>
        <v>90</v>
      </c>
      <c r="Q40" s="60">
        <v>0</v>
      </c>
      <c r="R40" s="88"/>
      <c r="S40" s="88"/>
      <c r="T40" s="88"/>
      <c r="U40" s="14"/>
    </row>
    <row r="41" spans="1:21" ht="23.25" customHeight="1" x14ac:dyDescent="0.2">
      <c r="A41" s="16"/>
      <c r="B41" s="87" t="s">
        <v>2</v>
      </c>
      <c r="C41" s="87"/>
      <c r="D41" s="87"/>
      <c r="E41" s="87"/>
      <c r="F41" s="87"/>
      <c r="G41" s="87"/>
      <c r="H41" s="87"/>
      <c r="I41" s="15">
        <v>0</v>
      </c>
      <c r="J41" s="56">
        <v>2</v>
      </c>
      <c r="K41" s="56">
        <v>4</v>
      </c>
      <c r="L41" s="57" t="s">
        <v>2</v>
      </c>
      <c r="M41" s="58" t="s">
        <v>5</v>
      </c>
      <c r="N41" s="59" t="s">
        <v>4</v>
      </c>
      <c r="O41" s="54">
        <v>129.9</v>
      </c>
      <c r="P41" s="60">
        <f>+P42</f>
        <v>90</v>
      </c>
      <c r="Q41" s="60">
        <v>0</v>
      </c>
      <c r="R41" s="88"/>
      <c r="S41" s="88"/>
      <c r="T41" s="88"/>
      <c r="U41" s="14"/>
    </row>
    <row r="42" spans="1:21" ht="36.75" customHeight="1" x14ac:dyDescent="0.2">
      <c r="A42" s="16"/>
      <c r="B42" s="87">
        <v>200</v>
      </c>
      <c r="C42" s="87"/>
      <c r="D42" s="87"/>
      <c r="E42" s="87"/>
      <c r="F42" s="87"/>
      <c r="G42" s="87"/>
      <c r="H42" s="87"/>
      <c r="I42" s="15">
        <v>0</v>
      </c>
      <c r="J42" s="56">
        <v>2</v>
      </c>
      <c r="K42" s="56">
        <v>4</v>
      </c>
      <c r="L42" s="57" t="s">
        <v>2</v>
      </c>
      <c r="M42" s="58">
        <v>200</v>
      </c>
      <c r="N42" s="59" t="s">
        <v>43</v>
      </c>
      <c r="O42" s="54">
        <v>129.9</v>
      </c>
      <c r="P42" s="60">
        <f>+P43</f>
        <v>90</v>
      </c>
      <c r="Q42" s="60">
        <v>0</v>
      </c>
      <c r="R42" s="88"/>
      <c r="S42" s="88"/>
      <c r="T42" s="88"/>
      <c r="U42" s="14"/>
    </row>
    <row r="43" spans="1:21" ht="37.5" customHeight="1" x14ac:dyDescent="0.2">
      <c r="A43" s="16"/>
      <c r="B43" s="87">
        <v>240</v>
      </c>
      <c r="C43" s="87"/>
      <c r="D43" s="87"/>
      <c r="E43" s="87"/>
      <c r="F43" s="87"/>
      <c r="G43" s="87"/>
      <c r="H43" s="87"/>
      <c r="I43" s="15">
        <v>0</v>
      </c>
      <c r="J43" s="56">
        <v>2</v>
      </c>
      <c r="K43" s="56">
        <v>4</v>
      </c>
      <c r="L43" s="57" t="s">
        <v>2</v>
      </c>
      <c r="M43" s="58">
        <v>240</v>
      </c>
      <c r="N43" s="59" t="s">
        <v>3</v>
      </c>
      <c r="O43" s="54">
        <v>129.9</v>
      </c>
      <c r="P43" s="60">
        <v>90</v>
      </c>
      <c r="Q43" s="60">
        <v>0</v>
      </c>
      <c r="R43" s="88"/>
      <c r="S43" s="88"/>
      <c r="T43" s="88"/>
      <c r="U43" s="14"/>
    </row>
    <row r="44" spans="1:21" ht="34.5" customHeight="1" x14ac:dyDescent="0.2">
      <c r="A44" s="16"/>
      <c r="B44" s="89">
        <v>300</v>
      </c>
      <c r="C44" s="89"/>
      <c r="D44" s="89"/>
      <c r="E44" s="89"/>
      <c r="F44" s="89"/>
      <c r="G44" s="89"/>
      <c r="H44" s="89"/>
      <c r="I44" s="15">
        <v>0</v>
      </c>
      <c r="J44" s="50">
        <v>3</v>
      </c>
      <c r="K44" s="50" t="s">
        <v>5</v>
      </c>
      <c r="L44" s="51" t="s">
        <v>5</v>
      </c>
      <c r="M44" s="52" t="s">
        <v>5</v>
      </c>
      <c r="N44" s="53" t="s">
        <v>18</v>
      </c>
      <c r="O44" s="54">
        <v>2449.4</v>
      </c>
      <c r="P44" s="55">
        <f>+P45</f>
        <v>100</v>
      </c>
      <c r="Q44" s="55">
        <v>0</v>
      </c>
      <c r="R44" s="90"/>
      <c r="S44" s="90"/>
      <c r="T44" s="90"/>
      <c r="U44" s="14"/>
    </row>
    <row r="45" spans="1:21" ht="32.25" customHeight="1" x14ac:dyDescent="0.2">
      <c r="A45" s="16"/>
      <c r="B45" s="87">
        <v>309</v>
      </c>
      <c r="C45" s="87"/>
      <c r="D45" s="87"/>
      <c r="E45" s="87"/>
      <c r="F45" s="87"/>
      <c r="G45" s="87"/>
      <c r="H45" s="87"/>
      <c r="I45" s="15">
        <v>0</v>
      </c>
      <c r="J45" s="56">
        <v>3</v>
      </c>
      <c r="K45" s="56">
        <v>9</v>
      </c>
      <c r="L45" s="57" t="s">
        <v>5</v>
      </c>
      <c r="M45" s="58" t="s">
        <v>5</v>
      </c>
      <c r="N45" s="59" t="s">
        <v>17</v>
      </c>
      <c r="O45" s="54">
        <v>487.4</v>
      </c>
      <c r="P45" s="60">
        <f>+P46</f>
        <v>100</v>
      </c>
      <c r="Q45" s="60">
        <v>0</v>
      </c>
      <c r="R45" s="88"/>
      <c r="S45" s="88"/>
      <c r="T45" s="88"/>
      <c r="U45" s="14"/>
    </row>
    <row r="46" spans="1:21" ht="21" customHeight="1" x14ac:dyDescent="0.2">
      <c r="A46" s="16"/>
      <c r="B46" s="87" t="s">
        <v>2</v>
      </c>
      <c r="C46" s="87"/>
      <c r="D46" s="87"/>
      <c r="E46" s="87"/>
      <c r="F46" s="87"/>
      <c r="G46" s="87"/>
      <c r="H46" s="87"/>
      <c r="I46" s="15">
        <v>0</v>
      </c>
      <c r="J46" s="56">
        <v>3</v>
      </c>
      <c r="K46" s="56">
        <v>9</v>
      </c>
      <c r="L46" s="57" t="s">
        <v>2</v>
      </c>
      <c r="M46" s="58" t="s">
        <v>5</v>
      </c>
      <c r="N46" s="61" t="s">
        <v>4</v>
      </c>
      <c r="O46" s="54">
        <v>487.4</v>
      </c>
      <c r="P46" s="60">
        <f>+P47</f>
        <v>100</v>
      </c>
      <c r="Q46" s="60">
        <v>0</v>
      </c>
      <c r="R46" s="88"/>
      <c r="S46" s="88"/>
      <c r="T46" s="88"/>
      <c r="U46" s="14"/>
    </row>
    <row r="47" spans="1:21" ht="34.5" customHeight="1" x14ac:dyDescent="0.2">
      <c r="A47" s="16"/>
      <c r="B47" s="87">
        <v>200</v>
      </c>
      <c r="C47" s="87"/>
      <c r="D47" s="87"/>
      <c r="E47" s="87"/>
      <c r="F47" s="87"/>
      <c r="G47" s="87"/>
      <c r="H47" s="87"/>
      <c r="I47" s="15">
        <v>0</v>
      </c>
      <c r="J47" s="56">
        <v>3</v>
      </c>
      <c r="K47" s="56">
        <v>9</v>
      </c>
      <c r="L47" s="57" t="s">
        <v>2</v>
      </c>
      <c r="M47" s="58">
        <v>200</v>
      </c>
      <c r="N47" s="59" t="s">
        <v>43</v>
      </c>
      <c r="O47" s="54">
        <v>487.4</v>
      </c>
      <c r="P47" s="60">
        <f>+P48</f>
        <v>100</v>
      </c>
      <c r="Q47" s="60">
        <v>0</v>
      </c>
      <c r="R47" s="88"/>
      <c r="S47" s="88"/>
      <c r="T47" s="88"/>
      <c r="U47" s="14"/>
    </row>
    <row r="48" spans="1:21" ht="39.75" customHeight="1" x14ac:dyDescent="0.2">
      <c r="A48" s="16"/>
      <c r="B48" s="87">
        <v>240</v>
      </c>
      <c r="C48" s="87"/>
      <c r="D48" s="87"/>
      <c r="E48" s="87"/>
      <c r="F48" s="87"/>
      <c r="G48" s="87"/>
      <c r="H48" s="87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100</v>
      </c>
      <c r="Q48" s="60">
        <v>0</v>
      </c>
      <c r="R48" s="88"/>
      <c r="S48" s="88"/>
      <c r="T48" s="88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42</v>
      </c>
      <c r="O49" s="34"/>
      <c r="P49" s="55">
        <f t="shared" ref="P49:Q52" si="1">+P50</f>
        <v>65357</v>
      </c>
      <c r="Q49" s="55">
        <f t="shared" si="1"/>
        <v>56071.6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44</v>
      </c>
      <c r="O50" s="54"/>
      <c r="P50" s="60">
        <f t="shared" si="1"/>
        <v>65357</v>
      </c>
      <c r="Q50" s="60">
        <f t="shared" si="1"/>
        <v>56071.6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50</v>
      </c>
      <c r="M51" s="58"/>
      <c r="N51" s="59" t="s">
        <v>51</v>
      </c>
      <c r="O51" s="54"/>
      <c r="P51" s="60">
        <f t="shared" si="1"/>
        <v>65357</v>
      </c>
      <c r="Q51" s="60">
        <f t="shared" si="1"/>
        <v>56071.6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50</v>
      </c>
      <c r="M52" s="58">
        <v>600</v>
      </c>
      <c r="N52" s="61" t="s">
        <v>16</v>
      </c>
      <c r="O52" s="54"/>
      <c r="P52" s="60">
        <f t="shared" si="1"/>
        <v>65357</v>
      </c>
      <c r="Q52" s="60">
        <f t="shared" si="1"/>
        <v>56071.6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50</v>
      </c>
      <c r="M53" s="58">
        <v>610</v>
      </c>
      <c r="N53" s="61" t="s">
        <v>21</v>
      </c>
      <c r="O53" s="54"/>
      <c r="P53" s="60">
        <f>7000-220.8+2506+0.2+56071.6</f>
        <v>65357</v>
      </c>
      <c r="Q53" s="60">
        <v>56071.6</v>
      </c>
      <c r="R53" s="33"/>
      <c r="S53" s="33"/>
      <c r="T53" s="33"/>
      <c r="U53" s="14"/>
    </row>
    <row r="54" spans="1:21" ht="27" customHeight="1" x14ac:dyDescent="0.2">
      <c r="A54" s="16"/>
      <c r="B54" s="89">
        <v>500</v>
      </c>
      <c r="C54" s="89"/>
      <c r="D54" s="89"/>
      <c r="E54" s="89"/>
      <c r="F54" s="89"/>
      <c r="G54" s="89"/>
      <c r="H54" s="89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59840.4</v>
      </c>
      <c r="Q54" s="55">
        <f>+Q55</f>
        <v>11652.3</v>
      </c>
      <c r="R54" s="90"/>
      <c r="S54" s="90"/>
      <c r="T54" s="90"/>
      <c r="U54" s="14"/>
    </row>
    <row r="55" spans="1:21" ht="18.75" customHeight="1" x14ac:dyDescent="0.2">
      <c r="A55" s="16"/>
      <c r="B55" s="87">
        <v>503</v>
      </c>
      <c r="C55" s="87"/>
      <c r="D55" s="87"/>
      <c r="E55" s="87"/>
      <c r="F55" s="87"/>
      <c r="G55" s="87"/>
      <c r="H55" s="87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+P56+P61+P64</f>
        <v>59840.4</v>
      </c>
      <c r="Q55" s="60">
        <f>+Q61+Q64</f>
        <v>11652.3</v>
      </c>
      <c r="R55" s="88"/>
      <c r="S55" s="88"/>
      <c r="T55" s="88"/>
      <c r="U55" s="14"/>
    </row>
    <row r="56" spans="1:21" ht="18.75" customHeight="1" x14ac:dyDescent="0.2">
      <c r="A56" s="16"/>
      <c r="B56" s="83"/>
      <c r="C56" s="83"/>
      <c r="D56" s="83"/>
      <c r="E56" s="83"/>
      <c r="F56" s="83"/>
      <c r="G56" s="83"/>
      <c r="H56" s="83"/>
      <c r="I56" s="15"/>
      <c r="J56" s="56">
        <v>5</v>
      </c>
      <c r="K56" s="56">
        <v>3</v>
      </c>
      <c r="L56" s="57" t="s">
        <v>2</v>
      </c>
      <c r="M56" s="58"/>
      <c r="N56" s="61" t="s">
        <v>4</v>
      </c>
      <c r="O56" s="54"/>
      <c r="P56" s="60">
        <f>+P57+P59</f>
        <v>4903.6000000000004</v>
      </c>
      <c r="Q56" s="60">
        <f>+Q57+Q59</f>
        <v>0</v>
      </c>
      <c r="R56" s="84"/>
      <c r="S56" s="84"/>
      <c r="T56" s="84"/>
      <c r="U56" s="14"/>
    </row>
    <row r="57" spans="1:21" ht="39.75" customHeight="1" x14ac:dyDescent="0.2">
      <c r="A57" s="16"/>
      <c r="B57" s="83"/>
      <c r="C57" s="83"/>
      <c r="D57" s="83"/>
      <c r="E57" s="83"/>
      <c r="F57" s="83"/>
      <c r="G57" s="83"/>
      <c r="H57" s="83"/>
      <c r="I57" s="15"/>
      <c r="J57" s="56">
        <v>5</v>
      </c>
      <c r="K57" s="56">
        <v>3</v>
      </c>
      <c r="L57" s="57" t="s">
        <v>2</v>
      </c>
      <c r="M57" s="58">
        <v>200</v>
      </c>
      <c r="N57" s="59" t="s">
        <v>43</v>
      </c>
      <c r="O57" s="54"/>
      <c r="P57" s="60">
        <f>+P58</f>
        <v>3203.6</v>
      </c>
      <c r="Q57" s="60">
        <f>+Q58</f>
        <v>0</v>
      </c>
      <c r="R57" s="84"/>
      <c r="S57" s="84"/>
      <c r="T57" s="84"/>
      <c r="U57" s="14"/>
    </row>
    <row r="58" spans="1:21" ht="39" customHeight="1" x14ac:dyDescent="0.2">
      <c r="A58" s="16"/>
      <c r="B58" s="83"/>
      <c r="C58" s="83"/>
      <c r="D58" s="83"/>
      <c r="E58" s="83"/>
      <c r="F58" s="83"/>
      <c r="G58" s="83"/>
      <c r="H58" s="83"/>
      <c r="I58" s="15"/>
      <c r="J58" s="56">
        <v>5</v>
      </c>
      <c r="K58" s="56">
        <v>3</v>
      </c>
      <c r="L58" s="57" t="s">
        <v>2</v>
      </c>
      <c r="M58" s="58">
        <v>240</v>
      </c>
      <c r="N58" s="59" t="s">
        <v>3</v>
      </c>
      <c r="O58" s="54"/>
      <c r="P58" s="60">
        <f>413.6+89.9+2700+0.1</f>
        <v>3203.6</v>
      </c>
      <c r="Q58" s="60">
        <v>0</v>
      </c>
      <c r="R58" s="84"/>
      <c r="S58" s="84"/>
      <c r="T58" s="84"/>
      <c r="U58" s="14"/>
    </row>
    <row r="59" spans="1:21" ht="27" customHeight="1" x14ac:dyDescent="0.2">
      <c r="A59" s="16"/>
      <c r="B59" s="83"/>
      <c r="C59" s="83"/>
      <c r="D59" s="83"/>
      <c r="E59" s="83"/>
      <c r="F59" s="83"/>
      <c r="G59" s="83"/>
      <c r="H59" s="83"/>
      <c r="I59" s="15"/>
      <c r="J59" s="56">
        <v>5</v>
      </c>
      <c r="K59" s="56">
        <v>3</v>
      </c>
      <c r="L59" s="57" t="s">
        <v>2</v>
      </c>
      <c r="M59" s="58">
        <v>800</v>
      </c>
      <c r="N59" s="61" t="s">
        <v>7</v>
      </c>
      <c r="O59" s="54"/>
      <c r="P59" s="60">
        <f>+P60</f>
        <v>1700</v>
      </c>
      <c r="Q59" s="60">
        <f>+Q60</f>
        <v>0</v>
      </c>
      <c r="R59" s="84"/>
      <c r="S59" s="84"/>
      <c r="T59" s="84"/>
      <c r="U59" s="14"/>
    </row>
    <row r="60" spans="1:21" ht="60.75" customHeight="1" x14ac:dyDescent="0.2">
      <c r="A60" s="16"/>
      <c r="B60" s="83"/>
      <c r="C60" s="83"/>
      <c r="D60" s="83"/>
      <c r="E60" s="83"/>
      <c r="F60" s="83"/>
      <c r="G60" s="83"/>
      <c r="H60" s="83"/>
      <c r="I60" s="15"/>
      <c r="J60" s="56">
        <v>5</v>
      </c>
      <c r="K60" s="56">
        <v>3</v>
      </c>
      <c r="L60" s="57" t="s">
        <v>2</v>
      </c>
      <c r="M60" s="58">
        <v>810</v>
      </c>
      <c r="N60" s="59" t="s">
        <v>6</v>
      </c>
      <c r="O60" s="54"/>
      <c r="P60" s="60">
        <v>1700</v>
      </c>
      <c r="Q60" s="60">
        <v>0</v>
      </c>
      <c r="R60" s="84"/>
      <c r="S60" s="84"/>
      <c r="T60" s="84"/>
      <c r="U60" s="14"/>
    </row>
    <row r="61" spans="1:21" ht="35.25" customHeight="1" x14ac:dyDescent="0.2">
      <c r="A61" s="16"/>
      <c r="B61" s="41"/>
      <c r="C61" s="41"/>
      <c r="D61" s="41"/>
      <c r="E61" s="41"/>
      <c r="F61" s="41"/>
      <c r="G61" s="41"/>
      <c r="H61" s="41"/>
      <c r="I61" s="15"/>
      <c r="J61" s="56">
        <v>5</v>
      </c>
      <c r="K61" s="56">
        <v>3</v>
      </c>
      <c r="L61" s="57" t="s">
        <v>49</v>
      </c>
      <c r="M61" s="58"/>
      <c r="N61" s="59" t="s">
        <v>57</v>
      </c>
      <c r="O61" s="54"/>
      <c r="P61" s="60">
        <f>+P62</f>
        <v>12265.599999999999</v>
      </c>
      <c r="Q61" s="60">
        <f>+Q62</f>
        <v>11652.3</v>
      </c>
      <c r="R61" s="42"/>
      <c r="S61" s="42"/>
      <c r="T61" s="42"/>
      <c r="U61" s="14"/>
    </row>
    <row r="62" spans="1:21" ht="32.25" customHeight="1" x14ac:dyDescent="0.2">
      <c r="A62" s="16"/>
      <c r="B62" s="41"/>
      <c r="C62" s="41"/>
      <c r="D62" s="41"/>
      <c r="E62" s="41"/>
      <c r="F62" s="41"/>
      <c r="G62" s="41"/>
      <c r="H62" s="41"/>
      <c r="I62" s="15"/>
      <c r="J62" s="56">
        <v>5</v>
      </c>
      <c r="K62" s="56">
        <v>3</v>
      </c>
      <c r="L62" s="57" t="s">
        <v>49</v>
      </c>
      <c r="M62" s="58">
        <v>600</v>
      </c>
      <c r="N62" s="61" t="s">
        <v>16</v>
      </c>
      <c r="O62" s="54"/>
      <c r="P62" s="60">
        <f>+P63</f>
        <v>12265.599999999999</v>
      </c>
      <c r="Q62" s="60">
        <f>+Q63</f>
        <v>11652.3</v>
      </c>
      <c r="R62" s="42"/>
      <c r="S62" s="42"/>
      <c r="T62" s="42"/>
      <c r="U62" s="14"/>
    </row>
    <row r="63" spans="1:21" ht="30.75" customHeight="1" x14ac:dyDescent="0.2">
      <c r="A63" s="16"/>
      <c r="B63" s="41"/>
      <c r="C63" s="41"/>
      <c r="D63" s="41"/>
      <c r="E63" s="41"/>
      <c r="F63" s="41"/>
      <c r="G63" s="41"/>
      <c r="H63" s="41"/>
      <c r="I63" s="15"/>
      <c r="J63" s="56">
        <v>5</v>
      </c>
      <c r="K63" s="56">
        <v>3</v>
      </c>
      <c r="L63" s="57" t="s">
        <v>49</v>
      </c>
      <c r="M63" s="58">
        <v>610</v>
      </c>
      <c r="N63" s="61" t="s">
        <v>21</v>
      </c>
      <c r="O63" s="54"/>
      <c r="P63" s="60">
        <f>600+13.3+11652.3</f>
        <v>12265.599999999999</v>
      </c>
      <c r="Q63" s="60">
        <v>11652.3</v>
      </c>
      <c r="R63" s="42"/>
      <c r="S63" s="42"/>
      <c r="T63" s="42"/>
      <c r="U63" s="14"/>
    </row>
    <row r="64" spans="1:21" ht="66.75" customHeight="1" x14ac:dyDescent="0.2">
      <c r="A64" s="16"/>
      <c r="B64" s="76"/>
      <c r="C64" s="76"/>
      <c r="D64" s="76"/>
      <c r="E64" s="76"/>
      <c r="F64" s="76"/>
      <c r="G64" s="76"/>
      <c r="H64" s="76"/>
      <c r="I64" s="15"/>
      <c r="J64" s="56">
        <v>5</v>
      </c>
      <c r="K64" s="56">
        <v>3</v>
      </c>
      <c r="L64" s="57" t="s">
        <v>50</v>
      </c>
      <c r="M64" s="58"/>
      <c r="N64" s="59" t="s">
        <v>51</v>
      </c>
      <c r="O64" s="54"/>
      <c r="P64" s="60">
        <f>+P65</f>
        <v>42671.200000000004</v>
      </c>
      <c r="Q64" s="60">
        <v>0</v>
      </c>
      <c r="R64" s="75"/>
      <c r="S64" s="75"/>
      <c r="T64" s="75"/>
      <c r="U64" s="14"/>
    </row>
    <row r="65" spans="1:21" ht="39.75" customHeight="1" x14ac:dyDescent="0.2">
      <c r="A65" s="16"/>
      <c r="B65" s="76"/>
      <c r="C65" s="76"/>
      <c r="D65" s="76"/>
      <c r="E65" s="76"/>
      <c r="F65" s="76"/>
      <c r="G65" s="76"/>
      <c r="H65" s="76"/>
      <c r="I65" s="15"/>
      <c r="J65" s="56">
        <v>5</v>
      </c>
      <c r="K65" s="56">
        <v>3</v>
      </c>
      <c r="L65" s="57" t="s">
        <v>50</v>
      </c>
      <c r="M65" s="58">
        <v>600</v>
      </c>
      <c r="N65" s="61" t="s">
        <v>16</v>
      </c>
      <c r="O65" s="54"/>
      <c r="P65" s="60">
        <f>+P66</f>
        <v>42671.200000000004</v>
      </c>
      <c r="Q65" s="60">
        <v>0</v>
      </c>
      <c r="R65" s="75"/>
      <c r="S65" s="75"/>
      <c r="T65" s="75"/>
      <c r="U65" s="14"/>
    </row>
    <row r="66" spans="1:21" ht="30.75" customHeight="1" x14ac:dyDescent="0.2">
      <c r="A66" s="16"/>
      <c r="B66" s="76"/>
      <c r="C66" s="76"/>
      <c r="D66" s="76"/>
      <c r="E66" s="76"/>
      <c r="F66" s="76"/>
      <c r="G66" s="76"/>
      <c r="H66" s="76"/>
      <c r="I66" s="15"/>
      <c r="J66" s="56">
        <v>5</v>
      </c>
      <c r="K66" s="56">
        <v>3</v>
      </c>
      <c r="L66" s="57" t="s">
        <v>50</v>
      </c>
      <c r="M66" s="58">
        <v>610</v>
      </c>
      <c r="N66" s="61" t="s">
        <v>21</v>
      </c>
      <c r="O66" s="54"/>
      <c r="P66" s="60">
        <f>39409.8+220.8+586.7+2544-89.9-0.2</f>
        <v>42671.200000000004</v>
      </c>
      <c r="Q66" s="60">
        <v>0</v>
      </c>
      <c r="R66" s="75"/>
      <c r="S66" s="75"/>
      <c r="T66" s="75"/>
      <c r="U66" s="14"/>
    </row>
    <row r="67" spans="1:21" ht="14.25" customHeight="1" x14ac:dyDescent="0.2">
      <c r="A67" s="16"/>
      <c r="B67" s="89">
        <v>700</v>
      </c>
      <c r="C67" s="89"/>
      <c r="D67" s="89"/>
      <c r="E67" s="89"/>
      <c r="F67" s="89"/>
      <c r="G67" s="89"/>
      <c r="H67" s="89"/>
      <c r="I67" s="15">
        <v>0</v>
      </c>
      <c r="J67" s="50">
        <v>7</v>
      </c>
      <c r="K67" s="50" t="s">
        <v>5</v>
      </c>
      <c r="L67" s="51" t="s">
        <v>5</v>
      </c>
      <c r="M67" s="52" t="s">
        <v>5</v>
      </c>
      <c r="N67" s="62" t="s">
        <v>13</v>
      </c>
      <c r="O67" s="54">
        <v>100</v>
      </c>
      <c r="P67" s="55">
        <f>P71</f>
        <v>200</v>
      </c>
      <c r="Q67" s="55">
        <v>0</v>
      </c>
      <c r="R67" s="90"/>
      <c r="S67" s="90"/>
      <c r="T67" s="90"/>
      <c r="U67" s="14"/>
    </row>
    <row r="68" spans="1:21" ht="18" customHeight="1" x14ac:dyDescent="0.2">
      <c r="A68" s="16"/>
      <c r="B68" s="87">
        <v>707</v>
      </c>
      <c r="C68" s="87"/>
      <c r="D68" s="87"/>
      <c r="E68" s="87"/>
      <c r="F68" s="87"/>
      <c r="G68" s="87"/>
      <c r="H68" s="87"/>
      <c r="I68" s="15">
        <v>0</v>
      </c>
      <c r="J68" s="56">
        <v>7</v>
      </c>
      <c r="K68" s="56">
        <v>7</v>
      </c>
      <c r="L68" s="57" t="s">
        <v>5</v>
      </c>
      <c r="M68" s="58" t="s">
        <v>5</v>
      </c>
      <c r="N68" s="61" t="s">
        <v>12</v>
      </c>
      <c r="O68" s="54">
        <v>100</v>
      </c>
      <c r="P68" s="60">
        <f>P71</f>
        <v>200</v>
      </c>
      <c r="Q68" s="60">
        <v>0</v>
      </c>
      <c r="R68" s="88"/>
      <c r="S68" s="88"/>
      <c r="T68" s="88"/>
      <c r="U68" s="14"/>
    </row>
    <row r="69" spans="1:21" ht="23.25" customHeight="1" x14ac:dyDescent="0.2">
      <c r="A69" s="16"/>
      <c r="B69" s="87" t="s">
        <v>2</v>
      </c>
      <c r="C69" s="87"/>
      <c r="D69" s="87"/>
      <c r="E69" s="87"/>
      <c r="F69" s="87"/>
      <c r="G69" s="87"/>
      <c r="H69" s="87"/>
      <c r="I69" s="15">
        <v>0</v>
      </c>
      <c r="J69" s="56">
        <v>7</v>
      </c>
      <c r="K69" s="56">
        <v>7</v>
      </c>
      <c r="L69" s="57" t="s">
        <v>2</v>
      </c>
      <c r="M69" s="58" t="s">
        <v>5</v>
      </c>
      <c r="N69" s="59" t="s">
        <v>4</v>
      </c>
      <c r="O69" s="54">
        <v>100</v>
      </c>
      <c r="P69" s="60">
        <f>P71</f>
        <v>200</v>
      </c>
      <c r="Q69" s="60">
        <v>0</v>
      </c>
      <c r="R69" s="88"/>
      <c r="S69" s="88"/>
      <c r="T69" s="88"/>
      <c r="U69" s="14"/>
    </row>
    <row r="70" spans="1:21" ht="33.75" customHeight="1" x14ac:dyDescent="0.2">
      <c r="A70" s="16"/>
      <c r="B70" s="87">
        <v>200</v>
      </c>
      <c r="C70" s="87"/>
      <c r="D70" s="87"/>
      <c r="E70" s="87"/>
      <c r="F70" s="87"/>
      <c r="G70" s="87"/>
      <c r="H70" s="87"/>
      <c r="I70" s="15">
        <v>0</v>
      </c>
      <c r="J70" s="56">
        <v>7</v>
      </c>
      <c r="K70" s="56">
        <v>7</v>
      </c>
      <c r="L70" s="57" t="s">
        <v>2</v>
      </c>
      <c r="M70" s="58">
        <v>200</v>
      </c>
      <c r="N70" s="59" t="s">
        <v>43</v>
      </c>
      <c r="O70" s="54">
        <v>100</v>
      </c>
      <c r="P70" s="60">
        <f>P71</f>
        <v>200</v>
      </c>
      <c r="Q70" s="60">
        <v>0</v>
      </c>
      <c r="R70" s="88"/>
      <c r="S70" s="88"/>
      <c r="T70" s="88"/>
      <c r="U70" s="14"/>
    </row>
    <row r="71" spans="1:21" ht="36" customHeight="1" x14ac:dyDescent="0.2">
      <c r="A71" s="16"/>
      <c r="B71" s="87">
        <v>240</v>
      </c>
      <c r="C71" s="87"/>
      <c r="D71" s="87"/>
      <c r="E71" s="87"/>
      <c r="F71" s="87"/>
      <c r="G71" s="87"/>
      <c r="H71" s="87"/>
      <c r="I71" s="15">
        <v>0</v>
      </c>
      <c r="J71" s="56">
        <v>7</v>
      </c>
      <c r="K71" s="56">
        <v>7</v>
      </c>
      <c r="L71" s="57" t="s">
        <v>2</v>
      </c>
      <c r="M71" s="58">
        <v>240</v>
      </c>
      <c r="N71" s="59" t="s">
        <v>3</v>
      </c>
      <c r="O71" s="54">
        <v>100</v>
      </c>
      <c r="P71" s="60">
        <v>200</v>
      </c>
      <c r="Q71" s="60">
        <v>0</v>
      </c>
      <c r="R71" s="88"/>
      <c r="S71" s="88"/>
      <c r="T71" s="88"/>
      <c r="U71" s="14"/>
    </row>
    <row r="72" spans="1:21" ht="21.75" customHeight="1" x14ac:dyDescent="0.2">
      <c r="A72" s="16"/>
      <c r="B72" s="89">
        <v>800</v>
      </c>
      <c r="C72" s="89"/>
      <c r="D72" s="89"/>
      <c r="E72" s="89"/>
      <c r="F72" s="89"/>
      <c r="G72" s="89"/>
      <c r="H72" s="89"/>
      <c r="I72" s="15">
        <v>0</v>
      </c>
      <c r="J72" s="50">
        <v>8</v>
      </c>
      <c r="K72" s="50" t="s">
        <v>5</v>
      </c>
      <c r="L72" s="51" t="s">
        <v>5</v>
      </c>
      <c r="M72" s="52" t="s">
        <v>5</v>
      </c>
      <c r="N72" s="53" t="s">
        <v>11</v>
      </c>
      <c r="O72" s="54">
        <v>550</v>
      </c>
      <c r="P72" s="55">
        <f t="shared" ref="P72:Q73" si="2">+P73</f>
        <v>3600</v>
      </c>
      <c r="Q72" s="55">
        <f t="shared" si="2"/>
        <v>0</v>
      </c>
      <c r="R72" s="90"/>
      <c r="S72" s="90"/>
      <c r="T72" s="90"/>
      <c r="U72" s="14"/>
    </row>
    <row r="73" spans="1:21" ht="15.75" customHeight="1" x14ac:dyDescent="0.2">
      <c r="A73" s="16"/>
      <c r="B73" s="87">
        <v>804</v>
      </c>
      <c r="C73" s="87"/>
      <c r="D73" s="87"/>
      <c r="E73" s="87"/>
      <c r="F73" s="87"/>
      <c r="G73" s="87"/>
      <c r="H73" s="87"/>
      <c r="I73" s="15">
        <v>0</v>
      </c>
      <c r="J73" s="56">
        <v>8</v>
      </c>
      <c r="K73" s="56">
        <v>4</v>
      </c>
      <c r="L73" s="57" t="s">
        <v>5</v>
      </c>
      <c r="M73" s="58" t="s">
        <v>5</v>
      </c>
      <c r="N73" s="59" t="s">
        <v>10</v>
      </c>
      <c r="O73" s="54">
        <v>550</v>
      </c>
      <c r="P73" s="60">
        <f t="shared" si="2"/>
        <v>3600</v>
      </c>
      <c r="Q73" s="60">
        <f t="shared" si="2"/>
        <v>0</v>
      </c>
      <c r="R73" s="88"/>
      <c r="S73" s="88"/>
      <c r="T73" s="88"/>
      <c r="U73" s="14"/>
    </row>
    <row r="74" spans="1:21" ht="21.75" customHeight="1" x14ac:dyDescent="0.2">
      <c r="A74" s="16"/>
      <c r="B74" s="87" t="s">
        <v>2</v>
      </c>
      <c r="C74" s="87"/>
      <c r="D74" s="87"/>
      <c r="E74" s="87"/>
      <c r="F74" s="87"/>
      <c r="G74" s="87"/>
      <c r="H74" s="87"/>
      <c r="I74" s="15">
        <v>0</v>
      </c>
      <c r="J74" s="56">
        <v>8</v>
      </c>
      <c r="K74" s="56">
        <v>4</v>
      </c>
      <c r="L74" s="57" t="s">
        <v>2</v>
      </c>
      <c r="M74" s="58" t="s">
        <v>5</v>
      </c>
      <c r="N74" s="61" t="s">
        <v>4</v>
      </c>
      <c r="O74" s="54">
        <v>550</v>
      </c>
      <c r="P74" s="60">
        <f>+P75</f>
        <v>3600</v>
      </c>
      <c r="Q74" s="60">
        <f>+Q75</f>
        <v>0</v>
      </c>
      <c r="R74" s="88"/>
      <c r="S74" s="88"/>
      <c r="T74" s="88"/>
      <c r="U74" s="14"/>
    </row>
    <row r="75" spans="1:21" ht="33.75" customHeight="1" x14ac:dyDescent="0.2">
      <c r="A75" s="16"/>
      <c r="B75" s="87">
        <v>200</v>
      </c>
      <c r="C75" s="87"/>
      <c r="D75" s="87"/>
      <c r="E75" s="87"/>
      <c r="F75" s="87"/>
      <c r="G75" s="87"/>
      <c r="H75" s="87"/>
      <c r="I75" s="15">
        <v>0</v>
      </c>
      <c r="J75" s="56">
        <v>8</v>
      </c>
      <c r="K75" s="56">
        <v>4</v>
      </c>
      <c r="L75" s="57" t="s">
        <v>2</v>
      </c>
      <c r="M75" s="58">
        <v>200</v>
      </c>
      <c r="N75" s="59" t="s">
        <v>43</v>
      </c>
      <c r="O75" s="54">
        <v>550</v>
      </c>
      <c r="P75" s="60">
        <f>+P76</f>
        <v>3600</v>
      </c>
      <c r="Q75" s="60">
        <f>+Q76</f>
        <v>0</v>
      </c>
      <c r="R75" s="88"/>
      <c r="S75" s="88"/>
      <c r="T75" s="88"/>
      <c r="U75" s="14"/>
    </row>
    <row r="76" spans="1:21" ht="33" customHeight="1" x14ac:dyDescent="0.2">
      <c r="A76" s="16"/>
      <c r="B76" s="87">
        <v>240</v>
      </c>
      <c r="C76" s="87"/>
      <c r="D76" s="87"/>
      <c r="E76" s="87"/>
      <c r="F76" s="87"/>
      <c r="G76" s="87"/>
      <c r="H76" s="87"/>
      <c r="I76" s="15">
        <v>0</v>
      </c>
      <c r="J76" s="56">
        <v>8</v>
      </c>
      <c r="K76" s="56">
        <v>4</v>
      </c>
      <c r="L76" s="57" t="s">
        <v>2</v>
      </c>
      <c r="M76" s="58">
        <v>240</v>
      </c>
      <c r="N76" s="61" t="s">
        <v>3</v>
      </c>
      <c r="O76" s="54">
        <v>550</v>
      </c>
      <c r="P76" s="60">
        <f>2000+1600</f>
        <v>3600</v>
      </c>
      <c r="Q76" s="60">
        <v>0</v>
      </c>
      <c r="R76" s="88"/>
      <c r="S76" s="88"/>
      <c r="T76" s="88"/>
      <c r="U76" s="14"/>
    </row>
    <row r="77" spans="1:21" ht="18" customHeight="1" x14ac:dyDescent="0.2">
      <c r="A77" s="16"/>
      <c r="B77" s="37"/>
      <c r="C77" s="37"/>
      <c r="D77" s="37"/>
      <c r="E77" s="37"/>
      <c r="F77" s="37"/>
      <c r="G77" s="37"/>
      <c r="H77" s="37"/>
      <c r="I77" s="15"/>
      <c r="J77" s="50">
        <v>10</v>
      </c>
      <c r="K77" s="56"/>
      <c r="L77" s="57"/>
      <c r="M77" s="58"/>
      <c r="N77" s="53" t="s">
        <v>48</v>
      </c>
      <c r="O77" s="54"/>
      <c r="P77" s="55">
        <f>P81</f>
        <v>84</v>
      </c>
      <c r="Q77" s="55">
        <v>0</v>
      </c>
      <c r="R77" s="38"/>
      <c r="S77" s="38"/>
      <c r="T77" s="38"/>
      <c r="U77" s="14"/>
    </row>
    <row r="78" spans="1:21" ht="18.75" customHeight="1" x14ac:dyDescent="0.2">
      <c r="A78" s="16"/>
      <c r="B78" s="37"/>
      <c r="C78" s="37"/>
      <c r="D78" s="37"/>
      <c r="E78" s="37"/>
      <c r="F78" s="37"/>
      <c r="G78" s="37"/>
      <c r="H78" s="37"/>
      <c r="I78" s="15"/>
      <c r="J78" s="56">
        <v>10</v>
      </c>
      <c r="K78" s="56">
        <v>1</v>
      </c>
      <c r="L78" s="57"/>
      <c r="M78" s="58"/>
      <c r="N78" s="61" t="s">
        <v>47</v>
      </c>
      <c r="O78" s="54"/>
      <c r="P78" s="60">
        <f>P81</f>
        <v>84</v>
      </c>
      <c r="Q78" s="60">
        <v>0</v>
      </c>
      <c r="R78" s="38"/>
      <c r="S78" s="38"/>
      <c r="T78" s="38"/>
      <c r="U78" s="14"/>
    </row>
    <row r="79" spans="1:21" ht="18.75" customHeight="1" x14ac:dyDescent="0.2">
      <c r="A79" s="16"/>
      <c r="B79" s="39"/>
      <c r="C79" s="39"/>
      <c r="D79" s="39"/>
      <c r="E79" s="39"/>
      <c r="F79" s="39"/>
      <c r="G79" s="39"/>
      <c r="H79" s="39"/>
      <c r="I79" s="15"/>
      <c r="J79" s="56">
        <v>10</v>
      </c>
      <c r="K79" s="56">
        <v>1</v>
      </c>
      <c r="L79" s="57" t="s">
        <v>2</v>
      </c>
      <c r="M79" s="58"/>
      <c r="N79" s="61" t="s">
        <v>4</v>
      </c>
      <c r="O79" s="54"/>
      <c r="P79" s="60">
        <f>P81</f>
        <v>84</v>
      </c>
      <c r="Q79" s="60">
        <v>0</v>
      </c>
      <c r="R79" s="40"/>
      <c r="S79" s="40"/>
      <c r="T79" s="40"/>
      <c r="U79" s="14"/>
    </row>
    <row r="80" spans="1:21" ht="19.5" customHeight="1" x14ac:dyDescent="0.2">
      <c r="A80" s="16"/>
      <c r="B80" s="37"/>
      <c r="C80" s="37"/>
      <c r="D80" s="37"/>
      <c r="E80" s="37"/>
      <c r="F80" s="37"/>
      <c r="G80" s="37"/>
      <c r="H80" s="37"/>
      <c r="I80" s="15"/>
      <c r="J80" s="56">
        <v>10</v>
      </c>
      <c r="K80" s="56">
        <v>1</v>
      </c>
      <c r="L80" s="57" t="s">
        <v>2</v>
      </c>
      <c r="M80" s="58">
        <v>300</v>
      </c>
      <c r="N80" s="61" t="s">
        <v>46</v>
      </c>
      <c r="O80" s="54"/>
      <c r="P80" s="60">
        <f>P81</f>
        <v>84</v>
      </c>
      <c r="Q80" s="60">
        <v>0</v>
      </c>
      <c r="R80" s="38"/>
      <c r="S80" s="38"/>
      <c r="T80" s="38"/>
      <c r="U80" s="14"/>
    </row>
    <row r="81" spans="1:21" ht="33" customHeight="1" x14ac:dyDescent="0.2">
      <c r="A81" s="16"/>
      <c r="B81" s="37"/>
      <c r="C81" s="37"/>
      <c r="D81" s="37"/>
      <c r="E81" s="37"/>
      <c r="F81" s="37"/>
      <c r="G81" s="37"/>
      <c r="H81" s="37"/>
      <c r="I81" s="15"/>
      <c r="J81" s="56">
        <v>10</v>
      </c>
      <c r="K81" s="56">
        <v>1</v>
      </c>
      <c r="L81" s="57" t="s">
        <v>2</v>
      </c>
      <c r="M81" s="58">
        <v>320</v>
      </c>
      <c r="N81" s="63" t="s">
        <v>45</v>
      </c>
      <c r="O81" s="54"/>
      <c r="P81" s="60">
        <v>84</v>
      </c>
      <c r="Q81" s="60">
        <v>0</v>
      </c>
      <c r="R81" s="38"/>
      <c r="S81" s="38"/>
      <c r="T81" s="38"/>
      <c r="U81" s="14"/>
    </row>
    <row r="82" spans="1:21" ht="18.75" customHeight="1" x14ac:dyDescent="0.2">
      <c r="A82" s="16"/>
      <c r="B82" s="89">
        <v>1100</v>
      </c>
      <c r="C82" s="89"/>
      <c r="D82" s="89"/>
      <c r="E82" s="89"/>
      <c r="F82" s="89"/>
      <c r="G82" s="89"/>
      <c r="H82" s="89"/>
      <c r="I82" s="15">
        <v>0</v>
      </c>
      <c r="J82" s="50">
        <v>11</v>
      </c>
      <c r="K82" s="50" t="s">
        <v>5</v>
      </c>
      <c r="L82" s="51" t="s">
        <v>5</v>
      </c>
      <c r="M82" s="52" t="s">
        <v>5</v>
      </c>
      <c r="N82" s="62" t="s">
        <v>9</v>
      </c>
      <c r="O82" s="54">
        <v>4620.5</v>
      </c>
      <c r="P82" s="55">
        <f>+P83</f>
        <v>1870</v>
      </c>
      <c r="Q82" s="55">
        <f>+Q86+Q90</f>
        <v>0</v>
      </c>
      <c r="R82" s="90"/>
      <c r="S82" s="90"/>
      <c r="T82" s="90"/>
      <c r="U82" s="14"/>
    </row>
    <row r="83" spans="1:21" ht="20.25" customHeight="1" x14ac:dyDescent="0.2">
      <c r="A83" s="16"/>
      <c r="B83" s="87">
        <v>1101</v>
      </c>
      <c r="C83" s="87"/>
      <c r="D83" s="87"/>
      <c r="E83" s="87"/>
      <c r="F83" s="87"/>
      <c r="G83" s="87"/>
      <c r="H83" s="87"/>
      <c r="I83" s="15">
        <v>0</v>
      </c>
      <c r="J83" s="56">
        <v>11</v>
      </c>
      <c r="K83" s="56">
        <v>1</v>
      </c>
      <c r="L83" s="57" t="s">
        <v>5</v>
      </c>
      <c r="M83" s="58" t="s">
        <v>5</v>
      </c>
      <c r="N83" s="61" t="s">
        <v>8</v>
      </c>
      <c r="O83" s="54">
        <v>4620.5</v>
      </c>
      <c r="P83" s="60">
        <f>+P84</f>
        <v>1870</v>
      </c>
      <c r="Q83" s="60">
        <f>+Q86+Q90</f>
        <v>0</v>
      </c>
      <c r="R83" s="88"/>
      <c r="S83" s="88"/>
      <c r="T83" s="88"/>
      <c r="U83" s="14"/>
    </row>
    <row r="84" spans="1:21" ht="18.75" customHeight="1" x14ac:dyDescent="0.2">
      <c r="A84" s="16"/>
      <c r="B84" s="87" t="s">
        <v>2</v>
      </c>
      <c r="C84" s="87"/>
      <c r="D84" s="87"/>
      <c r="E84" s="87"/>
      <c r="F84" s="87"/>
      <c r="G84" s="87"/>
      <c r="H84" s="87"/>
      <c r="I84" s="15">
        <v>0</v>
      </c>
      <c r="J84" s="56">
        <v>11</v>
      </c>
      <c r="K84" s="56">
        <v>1</v>
      </c>
      <c r="L84" s="57" t="s">
        <v>2</v>
      </c>
      <c r="M84" s="58" t="s">
        <v>5</v>
      </c>
      <c r="N84" s="59" t="s">
        <v>4</v>
      </c>
      <c r="O84" s="54">
        <v>4620.5</v>
      </c>
      <c r="P84" s="60">
        <f>+P85+P89+P87</f>
        <v>1870</v>
      </c>
      <c r="Q84" s="60">
        <f>+Q86+Q90</f>
        <v>0</v>
      </c>
      <c r="R84" s="88"/>
      <c r="S84" s="88"/>
      <c r="T84" s="88"/>
      <c r="U84" s="14"/>
    </row>
    <row r="85" spans="1:21" ht="30" customHeight="1" x14ac:dyDescent="0.2">
      <c r="A85" s="16"/>
      <c r="B85" s="87">
        <v>200</v>
      </c>
      <c r="C85" s="87"/>
      <c r="D85" s="87"/>
      <c r="E85" s="87"/>
      <c r="F85" s="87"/>
      <c r="G85" s="87"/>
      <c r="H85" s="87"/>
      <c r="I85" s="15">
        <v>0</v>
      </c>
      <c r="J85" s="56">
        <v>11</v>
      </c>
      <c r="K85" s="56">
        <v>1</v>
      </c>
      <c r="L85" s="57" t="s">
        <v>2</v>
      </c>
      <c r="M85" s="58">
        <v>200</v>
      </c>
      <c r="N85" s="59" t="s">
        <v>43</v>
      </c>
      <c r="O85" s="54">
        <v>4296.5</v>
      </c>
      <c r="P85" s="60">
        <f>+P86</f>
        <v>1682</v>
      </c>
      <c r="Q85" s="60">
        <f>+Q86</f>
        <v>0</v>
      </c>
      <c r="R85" s="88"/>
      <c r="S85" s="88"/>
      <c r="T85" s="88"/>
      <c r="U85" s="14"/>
    </row>
    <row r="86" spans="1:21" ht="36.75" customHeight="1" x14ac:dyDescent="0.2">
      <c r="A86" s="16"/>
      <c r="B86" s="87">
        <v>240</v>
      </c>
      <c r="C86" s="87"/>
      <c r="D86" s="87"/>
      <c r="E86" s="87"/>
      <c r="F86" s="87"/>
      <c r="G86" s="87"/>
      <c r="H86" s="87"/>
      <c r="I86" s="15">
        <v>0</v>
      </c>
      <c r="J86" s="56">
        <v>11</v>
      </c>
      <c r="K86" s="56">
        <v>1</v>
      </c>
      <c r="L86" s="57" t="s">
        <v>2</v>
      </c>
      <c r="M86" s="58">
        <v>240</v>
      </c>
      <c r="N86" s="59" t="s">
        <v>3</v>
      </c>
      <c r="O86" s="54">
        <v>4296.5</v>
      </c>
      <c r="P86" s="60">
        <v>1682</v>
      </c>
      <c r="Q86" s="60">
        <v>0</v>
      </c>
      <c r="R86" s="88"/>
      <c r="S86" s="88"/>
      <c r="T86" s="88"/>
      <c r="U86" s="14"/>
    </row>
    <row r="87" spans="1:21" ht="36.75" customHeight="1" x14ac:dyDescent="0.2">
      <c r="A87" s="16"/>
      <c r="B87" s="85"/>
      <c r="C87" s="85"/>
      <c r="D87" s="85"/>
      <c r="E87" s="85"/>
      <c r="F87" s="85"/>
      <c r="G87" s="85"/>
      <c r="H87" s="85"/>
      <c r="I87" s="15"/>
      <c r="J87" s="56">
        <v>11</v>
      </c>
      <c r="K87" s="56">
        <v>1</v>
      </c>
      <c r="L87" s="57" t="s">
        <v>2</v>
      </c>
      <c r="M87" s="58">
        <v>600</v>
      </c>
      <c r="N87" s="61" t="s">
        <v>16</v>
      </c>
      <c r="O87" s="54"/>
      <c r="P87" s="60">
        <f>P88</f>
        <v>44.5</v>
      </c>
      <c r="Q87" s="60">
        <v>0</v>
      </c>
      <c r="R87" s="86"/>
      <c r="S87" s="86"/>
      <c r="T87" s="86"/>
      <c r="U87" s="14"/>
    </row>
    <row r="88" spans="1:21" ht="36.75" customHeight="1" x14ac:dyDescent="0.2">
      <c r="A88" s="16"/>
      <c r="B88" s="85"/>
      <c r="C88" s="85"/>
      <c r="D88" s="85"/>
      <c r="E88" s="85"/>
      <c r="F88" s="85"/>
      <c r="G88" s="85"/>
      <c r="H88" s="85"/>
      <c r="I88" s="15"/>
      <c r="J88" s="56">
        <v>11</v>
      </c>
      <c r="K88" s="56">
        <v>1</v>
      </c>
      <c r="L88" s="57" t="s">
        <v>2</v>
      </c>
      <c r="M88" s="58">
        <v>630</v>
      </c>
      <c r="N88" s="59" t="s">
        <v>62</v>
      </c>
      <c r="O88" s="54"/>
      <c r="P88" s="60">
        <v>44.5</v>
      </c>
      <c r="Q88" s="60">
        <v>0</v>
      </c>
      <c r="R88" s="86"/>
      <c r="S88" s="86"/>
      <c r="T88" s="86"/>
      <c r="U88" s="14"/>
    </row>
    <row r="89" spans="1:21" ht="20.25" customHeight="1" x14ac:dyDescent="0.2">
      <c r="A89" s="16"/>
      <c r="B89" s="87">
        <v>800</v>
      </c>
      <c r="C89" s="87"/>
      <c r="D89" s="87"/>
      <c r="E89" s="87"/>
      <c r="F89" s="87"/>
      <c r="G89" s="87"/>
      <c r="H89" s="87"/>
      <c r="I89" s="15">
        <v>0</v>
      </c>
      <c r="J89" s="56">
        <v>11</v>
      </c>
      <c r="K89" s="56">
        <v>1</v>
      </c>
      <c r="L89" s="57" t="s">
        <v>2</v>
      </c>
      <c r="M89" s="58">
        <v>800</v>
      </c>
      <c r="N89" s="61" t="s">
        <v>7</v>
      </c>
      <c r="O89" s="54">
        <v>324</v>
      </c>
      <c r="P89" s="60">
        <f>P90</f>
        <v>143.5</v>
      </c>
      <c r="Q89" s="60">
        <v>0</v>
      </c>
      <c r="R89" s="88"/>
      <c r="S89" s="88"/>
      <c r="T89" s="88"/>
      <c r="U89" s="14"/>
    </row>
    <row r="90" spans="1:21" ht="47.25" customHeight="1" x14ac:dyDescent="0.2">
      <c r="A90" s="16"/>
      <c r="B90" s="87">
        <v>810</v>
      </c>
      <c r="C90" s="87"/>
      <c r="D90" s="87"/>
      <c r="E90" s="87"/>
      <c r="F90" s="87"/>
      <c r="G90" s="87"/>
      <c r="H90" s="87"/>
      <c r="I90" s="15">
        <v>0</v>
      </c>
      <c r="J90" s="56">
        <v>11</v>
      </c>
      <c r="K90" s="56">
        <v>1</v>
      </c>
      <c r="L90" s="57" t="s">
        <v>2</v>
      </c>
      <c r="M90" s="58">
        <v>810</v>
      </c>
      <c r="N90" s="59" t="s">
        <v>6</v>
      </c>
      <c r="O90" s="54">
        <v>324</v>
      </c>
      <c r="P90" s="60">
        <f>188-44.5</f>
        <v>143.5</v>
      </c>
      <c r="Q90" s="60">
        <v>0</v>
      </c>
      <c r="R90" s="88"/>
      <c r="S90" s="88"/>
      <c r="T90" s="88"/>
      <c r="U90" s="14"/>
    </row>
    <row r="91" spans="1:21" ht="409.6" hidden="1" customHeight="1" x14ac:dyDescent="0.2">
      <c r="A91" s="2"/>
      <c r="B91" s="11"/>
      <c r="C91" s="13"/>
      <c r="D91" s="13"/>
      <c r="E91" s="13"/>
      <c r="F91" s="11"/>
      <c r="G91" s="12"/>
      <c r="H91" s="11"/>
      <c r="I91" s="11">
        <v>0</v>
      </c>
      <c r="J91" s="64">
        <v>0</v>
      </c>
      <c r="K91" s="64">
        <v>0</v>
      </c>
      <c r="L91" s="64" t="s">
        <v>2</v>
      </c>
      <c r="M91" s="64">
        <v>0</v>
      </c>
      <c r="N91" s="65" t="s">
        <v>1</v>
      </c>
      <c r="O91" s="66">
        <v>138024.9</v>
      </c>
      <c r="P91" s="67">
        <v>138024.9</v>
      </c>
      <c r="Q91" s="67">
        <v>0</v>
      </c>
      <c r="R91" s="10"/>
      <c r="S91" s="10"/>
      <c r="T91" s="9"/>
      <c r="U91" s="2"/>
    </row>
    <row r="92" spans="1:21" ht="16.5" customHeight="1" x14ac:dyDescent="0.25">
      <c r="A92" s="2"/>
      <c r="B92" s="6"/>
      <c r="C92" s="8"/>
      <c r="D92" s="8"/>
      <c r="E92" s="8"/>
      <c r="F92" s="6"/>
      <c r="G92" s="7"/>
      <c r="H92" s="6"/>
      <c r="I92" s="6"/>
      <c r="J92" s="68"/>
      <c r="K92" s="68"/>
      <c r="L92" s="68"/>
      <c r="M92" s="69"/>
      <c r="N92" s="70" t="s">
        <v>0</v>
      </c>
      <c r="O92" s="66"/>
      <c r="P92" s="71">
        <f>+P82+P72+P67+P54+P49+P44+P39+P13+P77</f>
        <v>262614.3</v>
      </c>
      <c r="Q92" s="71">
        <f>+Q13+Q44+Q54+Q72+Q82+Q49</f>
        <v>69699.899999999994</v>
      </c>
      <c r="R92" s="5"/>
      <c r="S92" s="5"/>
      <c r="T92" s="4"/>
      <c r="U92" s="2"/>
    </row>
    <row r="93" spans="1:2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2"/>
      <c r="P93" s="2"/>
      <c r="Q93" s="2"/>
      <c r="R93" s="2"/>
      <c r="S93" s="2"/>
      <c r="T93" s="2"/>
      <c r="U93" s="2"/>
    </row>
  </sheetData>
  <mergeCells count="91">
    <mergeCell ref="B90:H90"/>
    <mergeCell ref="R90:T90"/>
    <mergeCell ref="B85:H85"/>
    <mergeCell ref="R85:T85"/>
    <mergeCell ref="B89:H89"/>
    <mergeCell ref="R89:T89"/>
    <mergeCell ref="B86:H86"/>
    <mergeCell ref="R86:T86"/>
    <mergeCell ref="B73:H73"/>
    <mergeCell ref="R73:T73"/>
    <mergeCell ref="B74:H74"/>
    <mergeCell ref="R74:T74"/>
    <mergeCell ref="R76:T76"/>
    <mergeCell ref="B75:H75"/>
    <mergeCell ref="R75:T75"/>
    <mergeCell ref="B84:H84"/>
    <mergeCell ref="R84:T84"/>
    <mergeCell ref="B76:H76"/>
    <mergeCell ref="B83:H83"/>
    <mergeCell ref="R83:T83"/>
    <mergeCell ref="B82:H82"/>
    <mergeCell ref="R82:T82"/>
    <mergeCell ref="B42:H42"/>
    <mergeCell ref="R42:T42"/>
    <mergeCell ref="B47:H47"/>
    <mergeCell ref="R47:T47"/>
    <mergeCell ref="B45:H45"/>
    <mergeCell ref="R45:T45"/>
    <mergeCell ref="B44:H44"/>
    <mergeCell ref="R44:T44"/>
    <mergeCell ref="B43:H43"/>
    <mergeCell ref="R43:T43"/>
    <mergeCell ref="B72:H72"/>
    <mergeCell ref="R72:T72"/>
    <mergeCell ref="B68:H68"/>
    <mergeCell ref="R68:T68"/>
    <mergeCell ref="R46:T46"/>
    <mergeCell ref="B54:H54"/>
    <mergeCell ref="R54:T54"/>
    <mergeCell ref="B69:H69"/>
    <mergeCell ref="R69:T69"/>
    <mergeCell ref="R67:T67"/>
    <mergeCell ref="B55:H55"/>
    <mergeCell ref="R55:T55"/>
    <mergeCell ref="B46:H46"/>
    <mergeCell ref="B70:H70"/>
    <mergeCell ref="R70:T70"/>
    <mergeCell ref="B48:H48"/>
    <mergeCell ref="R48:T48"/>
    <mergeCell ref="B71:H71"/>
    <mergeCell ref="R71:T71"/>
    <mergeCell ref="B67:H67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17:H17"/>
    <mergeCell ref="R17:T17"/>
    <mergeCell ref="B13:H13"/>
    <mergeCell ref="R13:T13"/>
    <mergeCell ref="B15:H15"/>
    <mergeCell ref="R15:T15"/>
    <mergeCell ref="B16:H16"/>
    <mergeCell ref="H10:H11"/>
    <mergeCell ref="N10:N11"/>
    <mergeCell ref="P10:Q10"/>
    <mergeCell ref="J10:M10"/>
    <mergeCell ref="I10:I11"/>
    <mergeCell ref="B41:H41"/>
    <mergeCell ref="R41:T41"/>
    <mergeCell ref="B20:H20"/>
    <mergeCell ref="R20:T20"/>
    <mergeCell ref="B36:H36"/>
    <mergeCell ref="R36:T36"/>
    <mergeCell ref="B40:H40"/>
    <mergeCell ref="R40:T40"/>
    <mergeCell ref="B21:H21"/>
    <mergeCell ref="R21:T21"/>
    <mergeCell ref="B39:H39"/>
    <mergeCell ref="R39:T39"/>
    <mergeCell ref="B35:H35"/>
    <mergeCell ref="R35:T35"/>
    <mergeCell ref="R30:T30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2020-02-02T09:18:24Z</cp:lastPrinted>
  <dcterms:created xsi:type="dcterms:W3CDTF">2017-01-18T13:54:03Z</dcterms:created>
  <dcterms:modified xsi:type="dcterms:W3CDTF">2020-05-22T07:59:59Z</dcterms:modified>
</cp:coreProperties>
</file>