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V13" i="2" l="1"/>
  <c r="W14" i="2" l="1"/>
  <c r="V14" i="2"/>
  <c r="U14" i="2"/>
  <c r="T14" i="2"/>
  <c r="S14" i="2"/>
  <c r="R14" i="2"/>
  <c r="W15" i="2"/>
  <c r="V15" i="2"/>
  <c r="U15" i="2"/>
  <c r="T15" i="2"/>
  <c r="S15" i="2"/>
  <c r="R15" i="2"/>
  <c r="W16" i="2"/>
  <c r="U16" i="2"/>
  <c r="T16" i="2"/>
  <c r="S16" i="2"/>
  <c r="R16" i="2"/>
  <c r="W17" i="2"/>
  <c r="V17" i="2"/>
  <c r="V16" i="2" s="1"/>
  <c r="U17" i="2"/>
  <c r="T17" i="2"/>
  <c r="S17" i="2"/>
  <c r="R17" i="2"/>
  <c r="W24" i="2"/>
  <c r="V24" i="2"/>
  <c r="U24" i="2"/>
  <c r="T24" i="2"/>
  <c r="S24" i="2"/>
  <c r="R24" i="2"/>
  <c r="W25" i="2"/>
  <c r="V25" i="2"/>
  <c r="U25" i="2"/>
  <c r="T25" i="2"/>
  <c r="S25" i="2"/>
  <c r="R25" i="2"/>
  <c r="W26" i="2"/>
  <c r="V26" i="2"/>
  <c r="U26" i="2"/>
  <c r="T26" i="2"/>
  <c r="S26" i="2"/>
  <c r="R26" i="2"/>
  <c r="W27" i="2"/>
  <c r="V27" i="2"/>
  <c r="U27" i="2"/>
  <c r="T27" i="2"/>
  <c r="S27" i="2"/>
  <c r="R27" i="2"/>
  <c r="W28" i="2"/>
  <c r="V28" i="2"/>
  <c r="U28" i="2"/>
  <c r="T28" i="2"/>
  <c r="S28" i="2"/>
  <c r="R28" i="2"/>
  <c r="X23" i="2"/>
  <c r="X22" i="2"/>
  <c r="X21" i="2"/>
  <c r="X20" i="2"/>
  <c r="X19" i="2"/>
  <c r="W19" i="2"/>
  <c r="V19" i="2"/>
  <c r="U19" i="2"/>
  <c r="T19" i="2"/>
  <c r="S19" i="2"/>
  <c r="R19" i="2"/>
  <c r="W20" i="2"/>
  <c r="V20" i="2"/>
  <c r="U20" i="2"/>
  <c r="T20" i="2"/>
  <c r="S20" i="2"/>
  <c r="R20" i="2"/>
  <c r="W21" i="2"/>
  <c r="V21" i="2"/>
  <c r="U21" i="2"/>
  <c r="T21" i="2"/>
  <c r="S21" i="2"/>
  <c r="R21" i="2"/>
  <c r="W22" i="2"/>
  <c r="V22" i="2"/>
  <c r="U22" i="2"/>
  <c r="T22" i="2"/>
  <c r="S22" i="2"/>
  <c r="R22" i="2"/>
  <c r="V12" i="2"/>
  <c r="V31" i="2" l="1"/>
  <c r="X31" i="2" s="1"/>
  <c r="X12" i="2"/>
  <c r="W12" i="2"/>
  <c r="W31" i="2" s="1"/>
  <c r="Y28" i="2"/>
  <c r="Y29" i="2"/>
  <c r="X25" i="2"/>
  <c r="X26" i="2"/>
  <c r="X27" i="2"/>
  <c r="X28" i="2"/>
  <c r="X29" i="2"/>
  <c r="X24" i="2"/>
  <c r="Y17" i="2"/>
  <c r="Y18" i="2"/>
  <c r="X14" i="2"/>
  <c r="X15" i="2"/>
  <c r="X16" i="2"/>
  <c r="X17" i="2"/>
  <c r="X18" i="2"/>
  <c r="X13" i="2"/>
  <c r="Q18" i="2" l="1"/>
  <c r="Q23" i="2" l="1"/>
  <c r="Q22" i="2" l="1"/>
  <c r="Q21" i="2" s="1"/>
  <c r="Q20" i="2" s="1"/>
  <c r="Q19" i="2" s="1"/>
  <c r="Q28" i="2" l="1"/>
  <c r="Q17" i="2" l="1"/>
  <c r="Q16" i="2" s="1"/>
  <c r="Q15" i="2" s="1"/>
  <c r="Q14" i="2" s="1"/>
  <c r="Y16" i="2" l="1"/>
  <c r="Q13" i="2"/>
  <c r="Y27" i="2"/>
  <c r="Q27" i="2"/>
  <c r="Q26" i="2" s="1"/>
  <c r="Y15" i="2" l="1"/>
  <c r="Q25" i="2"/>
  <c r="Y14" i="2" l="1"/>
  <c r="R13" i="2"/>
  <c r="Y13" i="2" s="1"/>
  <c r="Y25" i="2"/>
  <c r="Y26" i="2"/>
  <c r="Q12" i="2"/>
  <c r="Q31" i="2" s="1"/>
  <c r="R12" i="2"/>
  <c r="Y24" i="2"/>
  <c r="Q24" i="2"/>
  <c r="R31" i="2" l="1"/>
  <c r="Y31" i="2" s="1"/>
  <c r="Y12" i="2"/>
</calcChain>
</file>

<file path=xl/sharedStrings.xml><?xml version="1.0" encoding="utf-8"?>
<sst xmlns="http://schemas.openxmlformats.org/spreadsheetml/2006/main" count="69" uniqueCount="39">
  <si>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</si>
  <si>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</si>
  <si>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</si>
  <si>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</si>
  <si>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</si>
  <si>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</si>
  <si>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</si>
  <si>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</si>
  <si>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</si>
  <si>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</si>
  <si>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</si>
  <si>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</si>
  <si>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</si>
  <si>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</si>
  <si>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</si>
  <si>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</si>
  <si>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</si>
  <si>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</si>
  <si>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</si>
  <si>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>Е100000000</t>
  </si>
  <si>
    <t>Муниципальная программа "Комфортная городская среда" на 2018-2022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</si>
  <si>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2018 год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</si>
  <si>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</si>
  <si>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</si>
  <si>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</si>
  <si>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</si>
  <si>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</si>
  <si>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</si>
  <si>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Исполнение за 2018 год</t>
  </si>
  <si>
    <t>% исполнения</t>
  </si>
  <si>
    <t>% исполнения всего</t>
  </si>
  <si>
    <t>% исполнения в том числе средства вышестоя- щих бюджетов</t>
  </si>
  <si>
    <t xml:space="preserve">                                                                </t>
  </si>
  <si>
    <t xml:space="preserve">                                                               </t>
  </si>
  <si>
    <t xml:space="preserve"> к Решению Совета депутатов Советского</t>
  </si>
  <si>
    <t>внутригородского района</t>
  </si>
  <si>
    <t>городского округа Самара</t>
  </si>
  <si>
    <t>от "____"_______________ 2019 г. №______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</si>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</sst>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Font="1" applyAlignment="1">
      <alignment horizontal="right"/>
    </xf>
    <xf numFmtId="0" fontId="6" fillId="0" borderId="0" xfId="1" applyNumberFormat="1" applyFont="1" applyFill="1" applyAlignment="1" applyProtection="1">
      <alignment horizontal="centerContinuous" vertical="center" wrapText="1"/>
      <protection hidden="1"/>
    </xf>
    <xf numFmtId="0" fontId="5" fillId="0" borderId="0" xfId="1" applyFont="1" applyFill="1" applyProtection="1">
      <protection hidden="1"/>
    </xf>
    <xf numFmtId="0" fontId="5" fillId="0" borderId="0" xfId="1" applyNumberFormat="1" applyFont="1" applyFill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/>
      <protection hidden="1"/>
    </xf>
    <xf numFmtId="170" fontId="7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0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protection hidden="1"/>
    </xf>
    <xf numFmtId="0" fontId="5" fillId="0" borderId="3" xfId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7" fillId="0" borderId="1" xfId="1" applyFont="1" applyBorder="1" applyProtection="1">
      <protection hidden="1"/>
    </xf>
    <xf numFmtId="0" fontId="7" fillId="0" borderId="1" xfId="1" applyFont="1" applyBorder="1"/>
    <xf numFmtId="170" fontId="7" fillId="0" borderId="1" xfId="1" applyNumberFormat="1" applyFont="1" applyBorder="1"/>
    <xf numFmtId="0" fontId="5" fillId="0" borderId="0" xfId="1" applyFont="1" applyProtection="1">
      <protection hidden="1"/>
    </xf>
    <xf numFmtId="0" fontId="5" fillId="0" borderId="0" xfId="1" applyFont="1"/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Border="1" applyProtection="1">
      <protection hidden="1"/>
    </xf>
    <xf numFmtId="0" fontId="5" fillId="0" borderId="1" xfId="1" applyFont="1" applyBorder="1"/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5" xfId="1" applyFont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Protection="1">
      <protection hidden="1"/>
    </xf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7" fillId="0" borderId="1" xfId="1" applyFont="1" applyFill="1" applyBorder="1" applyProtection="1">
      <protection hidden="1"/>
    </xf>
    <xf numFmtId="0" fontId="5" fillId="0" borderId="1" xfId="1" applyNumberFormat="1" applyFont="1" applyFill="1" applyBorder="1" applyAlignment="1" applyProtection="1">
      <alignment horizontal="left" vertical="center" wrapText="1"/>
      <protection hidden="1"/>
    </xf>
    <xf numFmtId="168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vertical="top" wrapText="1"/>
      <protection hidden="1"/>
    </xf>
    <xf numFmtId="164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2" fontId="7" fillId="0" borderId="1" xfId="1" applyNumberFormat="1" applyFont="1" applyFill="1" applyBorder="1" applyAlignment="1" applyProtection="1">
      <alignment vertical="center" wrapText="1"/>
      <protection hidden="1"/>
    </xf>
    <xf numFmtId="0" fontId="7" fillId="0" borderId="1" xfId="1" applyNumberFormat="1" applyFont="1" applyFill="1" applyBorder="1" applyAlignment="1" applyProtection="1">
      <alignment horizontal="left" vertical="top" wrapText="1"/>
      <protection hidden="1"/>
    </xf>
    <xf numFmtId="165" fontId="7" fillId="0" borderId="1" xfId="1" applyNumberFormat="1" applyFont="1" applyFill="1" applyBorder="1" applyAlignment="1" applyProtection="1">
      <protection hidden="1"/>
    </xf>
    <xf numFmtId="4" fontId="5" fillId="0" borderId="1" xfId="1" applyNumberFormat="1" applyFont="1" applyBorder="1" applyAlignment="1" applyProtection="1">
      <alignment horizontal="right" vertical="center"/>
      <protection hidden="1"/>
    </xf>
    <xf numFmtId="165" fontId="5" fillId="0" borderId="1" xfId="1" applyNumberFormat="1" applyFont="1" applyBorder="1" applyAlignment="1" applyProtection="1">
      <alignment vertical="center"/>
      <protection hidden="1"/>
    </xf>
    <xf numFmtId="165" fontId="5" fillId="0" borderId="1" xfId="1" applyNumberFormat="1" applyFont="1" applyBorder="1" applyAlignment="1">
      <alignment vertical="center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228601</xdr:colOff>
      <xdr:row>0</xdr:row>
      <xdr:rowOff>38099</xdr:rowOff>
    </xdr:from>
    <xdr:to>
      <xdr:col>25</xdr:col>
      <xdr:colOff>9526</xdr:colOff>
      <xdr:row>5</xdr:row>
      <xdr:rowOff>266699</xdr:rowOff>
    </xdr:to>
    <xdr:sp macro="" textlink="">
      <xdr:nvSpPr>
        <xdr:cNvPr id="2" name="TextBox 1"/>
        <xdr:cNvSpPr txBox="1"/>
      </xdr:nvSpPr>
      <xdr:spPr>
        <a:xfrm>
          <a:off x="7724776" y="38099"/>
          <a:ext cx="4057650" cy="1228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Приложение 6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 Решению Совета депутатов 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Советского внутригородского района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городского округа Самара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от "_____"_________________2019 г. № ____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tabSelected="1" topLeftCell="K1" workbookViewId="0">
      <selection activeCell="O6" sqref="O6"/>
    </sheetView>
  </sheetViews>
  <sheetFormatPr defaultColWidth="9.140625" defaultRowHeight="12.75" x14ac:dyDescent="0.2"/>
  <cols>
    <col min="1" max="9" width="0" style="5" hidden="1" customWidth="1"/>
    <col min="10" max="10" width="7.7109375" style="5" customWidth="1"/>
    <col min="11" max="11" width="6" style="5" customWidth="1"/>
    <col min="12" max="12" width="6.85546875" style="5" customWidth="1"/>
    <col min="13" max="13" width="13.28515625" style="5" customWidth="1"/>
    <col min="14" max="14" width="8.28515625" style="5" customWidth="1"/>
    <col min="15" max="15" width="57.28515625" style="5" customWidth="1"/>
    <col min="16" max="16" width="0" style="5" hidden="1" customWidth="1"/>
    <col min="17" max="17" width="13" style="5" customWidth="1"/>
    <col min="18" max="18" width="13.5703125" style="5" customWidth="1"/>
    <col min="19" max="21" width="0" style="5" hidden="1" customWidth="1"/>
    <col min="22" max="22" width="12" style="5" customWidth="1"/>
    <col min="23" max="23" width="12.5703125" style="5" customWidth="1"/>
    <col min="24" max="24" width="12.7109375" style="5" customWidth="1"/>
    <col min="25" max="25" width="13.28515625" style="5" customWidth="1"/>
    <col min="26" max="257" width="9.140625" style="5" customWidth="1"/>
    <col min="258" max="16384" width="9.140625" style="5"/>
  </cols>
  <sheetData>
    <row r="1" spans="1:25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/>
      <c r="N1" s="4"/>
      <c r="O1" s="4" t="s">
        <v>32</v>
      </c>
      <c r="P1" s="4"/>
      <c r="Q1" s="4"/>
      <c r="R1" s="4"/>
      <c r="S1" s="1"/>
      <c r="T1" s="1"/>
      <c r="U1" s="1"/>
      <c r="V1" s="1"/>
      <c r="Y1" s="5" t="s">
        <v>38</v>
      </c>
    </row>
    <row r="2" spans="1:25" ht="15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4"/>
      <c r="N2" s="4"/>
      <c r="O2" s="4" t="s">
        <v>33</v>
      </c>
      <c r="P2" s="4"/>
      <c r="Q2" s="4"/>
      <c r="R2" s="4"/>
      <c r="S2" s="1"/>
      <c r="T2" s="1"/>
      <c r="U2" s="1"/>
      <c r="V2" s="1"/>
      <c r="Y2" s="6" t="s">
        <v>34</v>
      </c>
    </row>
    <row r="3" spans="1:25" ht="15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4"/>
      <c r="N3" s="4"/>
      <c r="O3" s="4" t="s">
        <v>32</v>
      </c>
      <c r="P3" s="4"/>
      <c r="Q3" s="4"/>
      <c r="R3" s="4"/>
      <c r="S3" s="1"/>
      <c r="T3" s="1"/>
      <c r="U3" s="1"/>
      <c r="V3" s="1"/>
      <c r="Y3" s="6" t="s">
        <v>35</v>
      </c>
    </row>
    <row r="4" spans="1:25" ht="15.7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4"/>
      <c r="N4" s="4"/>
      <c r="O4" s="4" t="s">
        <v>32</v>
      </c>
      <c r="P4" s="4"/>
      <c r="Q4" s="4"/>
      <c r="R4" s="4"/>
      <c r="S4" s="1"/>
      <c r="T4" s="1"/>
      <c r="U4" s="1"/>
      <c r="V4" s="1"/>
      <c r="Y4" s="6" t="s">
        <v>36</v>
      </c>
    </row>
    <row r="5" spans="1:25" ht="15.7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4"/>
      <c r="N5" s="4"/>
      <c r="O5" s="4" t="s">
        <v>32</v>
      </c>
      <c r="P5" s="4"/>
      <c r="Q5" s="4"/>
      <c r="R5" s="4"/>
      <c r="S5" s="1"/>
      <c r="T5" s="1"/>
      <c r="U5" s="1"/>
      <c r="V5" s="1"/>
      <c r="Y5" s="6" t="s">
        <v>37</v>
      </c>
    </row>
    <row r="6" spans="1:25" ht="27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4"/>
      <c r="N6" s="4"/>
      <c r="O6" s="4"/>
      <c r="P6" s="4"/>
      <c r="Q6" s="4"/>
      <c r="R6" s="4"/>
      <c r="S6" s="1"/>
      <c r="T6" s="1"/>
      <c r="U6" s="1"/>
      <c r="V6" s="1"/>
    </row>
    <row r="7" spans="1:25" ht="66.75" customHeight="1" x14ac:dyDescent="0.2">
      <c r="A7" s="1"/>
      <c r="B7" s="7"/>
      <c r="C7" s="7"/>
      <c r="D7" s="7"/>
      <c r="E7" s="7"/>
      <c r="F7" s="7"/>
      <c r="G7" s="7"/>
      <c r="H7" s="7"/>
      <c r="I7" s="7"/>
      <c r="J7" s="67" t="s">
        <v>21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16.5" customHeight="1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4"/>
      <c r="L8" s="4"/>
      <c r="M8" s="4"/>
      <c r="N8" s="9"/>
      <c r="O8" s="8"/>
      <c r="P8" s="9"/>
      <c r="Q8" s="9"/>
      <c r="S8" s="1"/>
      <c r="T8" s="1"/>
      <c r="U8" s="1"/>
      <c r="V8" s="1"/>
      <c r="Y8" s="10" t="s">
        <v>18</v>
      </c>
    </row>
    <row r="9" spans="1:25" s="29" customFormat="1" ht="52.5" customHeight="1" x14ac:dyDescent="0.25">
      <c r="A9" s="28"/>
      <c r="B9" s="9"/>
      <c r="C9" s="9"/>
      <c r="D9" s="9"/>
      <c r="E9" s="9"/>
      <c r="F9" s="9"/>
      <c r="G9" s="9"/>
      <c r="H9" s="70"/>
      <c r="I9" s="70"/>
      <c r="J9" s="71" t="s">
        <v>17</v>
      </c>
      <c r="K9" s="71"/>
      <c r="L9" s="71"/>
      <c r="M9" s="71"/>
      <c r="N9" s="71"/>
      <c r="O9" s="71" t="s">
        <v>16</v>
      </c>
      <c r="P9" s="51"/>
      <c r="Q9" s="71" t="s">
        <v>15</v>
      </c>
      <c r="R9" s="71"/>
      <c r="S9" s="39"/>
      <c r="T9" s="39"/>
      <c r="U9" s="39"/>
      <c r="V9" s="65" t="s">
        <v>28</v>
      </c>
      <c r="W9" s="65"/>
      <c r="X9" s="66" t="s">
        <v>29</v>
      </c>
      <c r="Y9" s="66"/>
    </row>
    <row r="10" spans="1:25" s="29" customFormat="1" ht="151.5" customHeight="1" x14ac:dyDescent="0.25">
      <c r="A10" s="28"/>
      <c r="B10" s="9"/>
      <c r="C10" s="9"/>
      <c r="D10" s="9"/>
      <c r="E10" s="9"/>
      <c r="F10" s="9"/>
      <c r="G10" s="9"/>
      <c r="H10" s="70"/>
      <c r="I10" s="70"/>
      <c r="J10" s="50" t="s">
        <v>22</v>
      </c>
      <c r="K10" s="50" t="s">
        <v>14</v>
      </c>
      <c r="L10" s="50" t="s">
        <v>13</v>
      </c>
      <c r="M10" s="50" t="s">
        <v>12</v>
      </c>
      <c r="N10" s="50" t="s">
        <v>11</v>
      </c>
      <c r="O10" s="71"/>
      <c r="P10" s="51"/>
      <c r="Q10" s="50" t="s">
        <v>10</v>
      </c>
      <c r="R10" s="50" t="s">
        <v>9</v>
      </c>
      <c r="S10" s="39"/>
      <c r="T10" s="39"/>
      <c r="U10" s="39"/>
      <c r="V10" s="12" t="s">
        <v>10</v>
      </c>
      <c r="W10" s="13" t="s">
        <v>9</v>
      </c>
      <c r="X10" s="13" t="s">
        <v>30</v>
      </c>
      <c r="Y10" s="13" t="s">
        <v>31</v>
      </c>
    </row>
    <row r="11" spans="1:25" s="29" customFormat="1" ht="14.25" customHeight="1" x14ac:dyDescent="0.25">
      <c r="A11" s="28"/>
      <c r="B11" s="30"/>
      <c r="C11" s="31"/>
      <c r="D11" s="31"/>
      <c r="E11" s="31"/>
      <c r="F11" s="31"/>
      <c r="G11" s="32"/>
      <c r="H11" s="31" t="s">
        <v>8</v>
      </c>
      <c r="I11" s="11"/>
      <c r="J11" s="50"/>
      <c r="K11" s="50">
        <v>1</v>
      </c>
      <c r="L11" s="50">
        <v>2</v>
      </c>
      <c r="M11" s="50">
        <v>3</v>
      </c>
      <c r="N11" s="50">
        <v>4</v>
      </c>
      <c r="O11" s="50">
        <v>5</v>
      </c>
      <c r="P11" s="51"/>
      <c r="Q11" s="50">
        <v>6</v>
      </c>
      <c r="R11" s="50">
        <v>7</v>
      </c>
      <c r="S11" s="50"/>
      <c r="T11" s="50"/>
      <c r="U11" s="50"/>
      <c r="V11" s="12">
        <v>5</v>
      </c>
      <c r="W11" s="13">
        <v>6</v>
      </c>
      <c r="X11" s="13">
        <v>7</v>
      </c>
      <c r="Y11" s="13">
        <v>8</v>
      </c>
    </row>
    <row r="12" spans="1:25" s="29" customFormat="1" ht="35.25" customHeight="1" x14ac:dyDescent="0.25">
      <c r="A12" s="28"/>
      <c r="B12" s="30"/>
      <c r="C12" s="31"/>
      <c r="D12" s="31"/>
      <c r="E12" s="31"/>
      <c r="F12" s="31"/>
      <c r="G12" s="32"/>
      <c r="H12" s="31"/>
      <c r="I12" s="33"/>
      <c r="J12" s="34">
        <v>944</v>
      </c>
      <c r="K12" s="34"/>
      <c r="L12" s="34"/>
      <c r="M12" s="34"/>
      <c r="N12" s="34"/>
      <c r="O12" s="52" t="s">
        <v>23</v>
      </c>
      <c r="P12" s="53"/>
      <c r="Q12" s="35">
        <f>+Q14+Q19+Q25</f>
        <v>74888.299999999988</v>
      </c>
      <c r="R12" s="35">
        <f>+R14+R19+R25</f>
        <v>43680.1</v>
      </c>
      <c r="S12" s="50"/>
      <c r="T12" s="50"/>
      <c r="U12" s="50"/>
      <c r="V12" s="35">
        <f>+V14+V19+V25</f>
        <v>67012.600000000006</v>
      </c>
      <c r="W12" s="14">
        <f>W14+W19+W25</f>
        <v>41140.199999999997</v>
      </c>
      <c r="X12" s="15">
        <f>V12/Q12*100</f>
        <v>89.483403949615649</v>
      </c>
      <c r="Y12" s="15">
        <f>W12/R12*100</f>
        <v>94.185223934926881</v>
      </c>
    </row>
    <row r="13" spans="1:25" s="29" customFormat="1" ht="99" customHeight="1" x14ac:dyDescent="0.25">
      <c r="A13" s="28"/>
      <c r="B13" s="30"/>
      <c r="C13" s="31"/>
      <c r="D13" s="31"/>
      <c r="E13" s="31"/>
      <c r="F13" s="31"/>
      <c r="G13" s="32"/>
      <c r="H13" s="31"/>
      <c r="I13" s="33"/>
      <c r="J13" s="34">
        <v>944</v>
      </c>
      <c r="K13" s="34"/>
      <c r="L13" s="34"/>
      <c r="M13" s="34"/>
      <c r="N13" s="34"/>
      <c r="O13" s="52" t="s">
        <v>27</v>
      </c>
      <c r="P13" s="53"/>
      <c r="Q13" s="35">
        <f>+Q14+Q19</f>
        <v>54668.2</v>
      </c>
      <c r="R13" s="35">
        <f>+R14+R19</f>
        <v>27460</v>
      </c>
      <c r="S13" s="50"/>
      <c r="T13" s="50"/>
      <c r="U13" s="50"/>
      <c r="V13" s="35">
        <f>+V14+V19</f>
        <v>50480.7</v>
      </c>
      <c r="W13" s="16">
        <v>26261.5</v>
      </c>
      <c r="X13" s="15">
        <f>V13/Q13*100</f>
        <v>92.340153873732817</v>
      </c>
      <c r="Y13" s="15">
        <f>W13/R13*100</f>
        <v>95.635469774217043</v>
      </c>
    </row>
    <row r="14" spans="1:25" s="29" customFormat="1" ht="35.25" customHeight="1" x14ac:dyDescent="0.25">
      <c r="A14" s="28"/>
      <c r="B14" s="30"/>
      <c r="C14" s="31"/>
      <c r="D14" s="31"/>
      <c r="E14" s="31"/>
      <c r="F14" s="31"/>
      <c r="G14" s="32"/>
      <c r="H14" s="31"/>
      <c r="I14" s="33"/>
      <c r="J14" s="50">
        <v>944</v>
      </c>
      <c r="K14" s="48">
        <v>4</v>
      </c>
      <c r="L14" s="50"/>
      <c r="M14" s="50"/>
      <c r="N14" s="50"/>
      <c r="O14" s="54" t="s">
        <v>24</v>
      </c>
      <c r="P14" s="51"/>
      <c r="Q14" s="36">
        <f t="shared" ref="Q14:W17" si="0">+Q15</f>
        <v>35575.300000000003</v>
      </c>
      <c r="R14" s="36">
        <f t="shared" si="0"/>
        <v>27460</v>
      </c>
      <c r="S14" s="36">
        <f t="shared" si="0"/>
        <v>0</v>
      </c>
      <c r="T14" s="36">
        <f t="shared" si="0"/>
        <v>0</v>
      </c>
      <c r="U14" s="36">
        <f t="shared" si="0"/>
        <v>0</v>
      </c>
      <c r="V14" s="36">
        <f t="shared" si="0"/>
        <v>33048.400000000001</v>
      </c>
      <c r="W14" s="36">
        <f t="shared" si="0"/>
        <v>26261.5</v>
      </c>
      <c r="X14" s="17">
        <f t="shared" ref="X14:X23" si="1">V14/Q14*100</f>
        <v>92.897038113522584</v>
      </c>
      <c r="Y14" s="17">
        <f t="shared" ref="Y14:Y18" si="2">W14/R14*100</f>
        <v>95.635469774217043</v>
      </c>
    </row>
    <row r="15" spans="1:25" s="29" customFormat="1" ht="35.25" customHeight="1" x14ac:dyDescent="0.25">
      <c r="A15" s="28"/>
      <c r="B15" s="30"/>
      <c r="C15" s="31"/>
      <c r="D15" s="31"/>
      <c r="E15" s="31"/>
      <c r="F15" s="31"/>
      <c r="G15" s="32"/>
      <c r="H15" s="31"/>
      <c r="I15" s="33"/>
      <c r="J15" s="50">
        <v>944</v>
      </c>
      <c r="K15" s="48">
        <v>4</v>
      </c>
      <c r="L15" s="48">
        <v>9</v>
      </c>
      <c r="M15" s="34"/>
      <c r="N15" s="34"/>
      <c r="O15" s="52" t="s">
        <v>25</v>
      </c>
      <c r="P15" s="53"/>
      <c r="Q15" s="36">
        <f t="shared" si="0"/>
        <v>35575.300000000003</v>
      </c>
      <c r="R15" s="36">
        <f t="shared" si="0"/>
        <v>27460</v>
      </c>
      <c r="S15" s="36">
        <f t="shared" si="0"/>
        <v>0</v>
      </c>
      <c r="T15" s="36">
        <f t="shared" si="0"/>
        <v>0</v>
      </c>
      <c r="U15" s="36">
        <f t="shared" si="0"/>
        <v>0</v>
      </c>
      <c r="V15" s="36">
        <f t="shared" si="0"/>
        <v>33048.400000000001</v>
      </c>
      <c r="W15" s="36">
        <f t="shared" si="0"/>
        <v>26261.5</v>
      </c>
      <c r="X15" s="17">
        <f t="shared" si="1"/>
        <v>92.897038113522584</v>
      </c>
      <c r="Y15" s="17">
        <f t="shared" si="2"/>
        <v>95.635469774217043</v>
      </c>
    </row>
    <row r="16" spans="1:25" s="29" customFormat="1" ht="98.25" customHeight="1" x14ac:dyDescent="0.25">
      <c r="A16" s="28"/>
      <c r="B16" s="30"/>
      <c r="C16" s="31"/>
      <c r="D16" s="31"/>
      <c r="E16" s="31"/>
      <c r="F16" s="31"/>
      <c r="G16" s="32"/>
      <c r="H16" s="31"/>
      <c r="I16" s="33"/>
      <c r="J16" s="50">
        <v>944</v>
      </c>
      <c r="K16" s="48">
        <v>4</v>
      </c>
      <c r="L16" s="48">
        <v>9</v>
      </c>
      <c r="M16" s="55" t="s">
        <v>26</v>
      </c>
      <c r="N16" s="34"/>
      <c r="O16" s="54" t="s">
        <v>27</v>
      </c>
      <c r="P16" s="53"/>
      <c r="Q16" s="36">
        <f t="shared" si="0"/>
        <v>35575.300000000003</v>
      </c>
      <c r="R16" s="36">
        <f t="shared" si="0"/>
        <v>27460</v>
      </c>
      <c r="S16" s="36">
        <f t="shared" si="0"/>
        <v>0</v>
      </c>
      <c r="T16" s="36">
        <f t="shared" si="0"/>
        <v>0</v>
      </c>
      <c r="U16" s="36">
        <f t="shared" si="0"/>
        <v>0</v>
      </c>
      <c r="V16" s="36">
        <f t="shared" si="0"/>
        <v>33048.400000000001</v>
      </c>
      <c r="W16" s="36">
        <f t="shared" si="0"/>
        <v>26261.5</v>
      </c>
      <c r="X16" s="17">
        <f t="shared" si="1"/>
        <v>92.897038113522584</v>
      </c>
      <c r="Y16" s="17">
        <f t="shared" si="2"/>
        <v>95.635469774217043</v>
      </c>
    </row>
    <row r="17" spans="1:25" s="29" customFormat="1" ht="35.25" customHeight="1" x14ac:dyDescent="0.25">
      <c r="A17" s="28"/>
      <c r="B17" s="30"/>
      <c r="C17" s="31"/>
      <c r="D17" s="31"/>
      <c r="E17" s="31"/>
      <c r="F17" s="31"/>
      <c r="G17" s="32"/>
      <c r="H17" s="31"/>
      <c r="I17" s="33"/>
      <c r="J17" s="50">
        <v>944</v>
      </c>
      <c r="K17" s="48">
        <v>4</v>
      </c>
      <c r="L17" s="48">
        <v>9</v>
      </c>
      <c r="M17" s="55" t="s">
        <v>26</v>
      </c>
      <c r="N17" s="50">
        <v>600</v>
      </c>
      <c r="O17" s="37" t="s">
        <v>6</v>
      </c>
      <c r="P17" s="53"/>
      <c r="Q17" s="36">
        <f t="shared" si="0"/>
        <v>35575.300000000003</v>
      </c>
      <c r="R17" s="36">
        <f t="shared" si="0"/>
        <v>27460</v>
      </c>
      <c r="S17" s="36">
        <f t="shared" si="0"/>
        <v>0</v>
      </c>
      <c r="T17" s="36">
        <f t="shared" si="0"/>
        <v>0</v>
      </c>
      <c r="U17" s="36">
        <f t="shared" si="0"/>
        <v>0</v>
      </c>
      <c r="V17" s="36">
        <f t="shared" si="0"/>
        <v>33048.400000000001</v>
      </c>
      <c r="W17" s="36">
        <f t="shared" si="0"/>
        <v>26261.5</v>
      </c>
      <c r="X17" s="17">
        <f t="shared" si="1"/>
        <v>92.897038113522584</v>
      </c>
      <c r="Y17" s="17">
        <f t="shared" si="2"/>
        <v>95.635469774217043</v>
      </c>
    </row>
    <row r="18" spans="1:25" s="29" customFormat="1" ht="35.25" customHeight="1" x14ac:dyDescent="0.25">
      <c r="A18" s="28"/>
      <c r="B18" s="30"/>
      <c r="C18" s="31"/>
      <c r="D18" s="31"/>
      <c r="E18" s="31"/>
      <c r="F18" s="31"/>
      <c r="G18" s="32"/>
      <c r="H18" s="31"/>
      <c r="I18" s="33"/>
      <c r="J18" s="50">
        <v>944</v>
      </c>
      <c r="K18" s="48">
        <v>4</v>
      </c>
      <c r="L18" s="48">
        <v>9</v>
      </c>
      <c r="M18" s="55" t="s">
        <v>26</v>
      </c>
      <c r="N18" s="50">
        <v>610</v>
      </c>
      <c r="O18" s="37" t="s">
        <v>7</v>
      </c>
      <c r="P18" s="53"/>
      <c r="Q18" s="36">
        <f>34333.1+987.4+254.8</f>
        <v>35575.300000000003</v>
      </c>
      <c r="R18" s="36">
        <v>27460</v>
      </c>
      <c r="S18" s="50"/>
      <c r="T18" s="50"/>
      <c r="U18" s="50"/>
      <c r="V18" s="63">
        <v>33048.400000000001</v>
      </c>
      <c r="W18" s="64">
        <v>26261.5</v>
      </c>
      <c r="X18" s="17">
        <f t="shared" si="1"/>
        <v>92.897038113522584</v>
      </c>
      <c r="Y18" s="17">
        <f t="shared" si="2"/>
        <v>95.635469774217043</v>
      </c>
    </row>
    <row r="19" spans="1:25" s="29" customFormat="1" ht="35.25" customHeight="1" x14ac:dyDescent="0.25">
      <c r="A19" s="28"/>
      <c r="B19" s="30"/>
      <c r="C19" s="31"/>
      <c r="D19" s="31"/>
      <c r="E19" s="31"/>
      <c r="F19" s="31"/>
      <c r="G19" s="32"/>
      <c r="H19" s="31"/>
      <c r="I19" s="33"/>
      <c r="J19" s="42">
        <v>944</v>
      </c>
      <c r="K19" s="48">
        <v>5</v>
      </c>
      <c r="L19" s="48" t="s">
        <v>3</v>
      </c>
      <c r="M19" s="55" t="s">
        <v>3</v>
      </c>
      <c r="N19" s="42" t="s">
        <v>3</v>
      </c>
      <c r="O19" s="37" t="s">
        <v>5</v>
      </c>
      <c r="P19" s="51">
        <v>56463.5</v>
      </c>
      <c r="Q19" s="36">
        <f t="shared" ref="Q19:W22" si="3">+Q20</f>
        <v>19092.899999999998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17432.3</v>
      </c>
      <c r="W19" s="36">
        <f t="shared" si="3"/>
        <v>0</v>
      </c>
      <c r="X19" s="17">
        <f t="shared" si="1"/>
        <v>91.302526069900338</v>
      </c>
      <c r="Y19" s="17">
        <v>0</v>
      </c>
    </row>
    <row r="20" spans="1:25" s="29" customFormat="1" ht="35.25" customHeight="1" x14ac:dyDescent="0.25">
      <c r="A20" s="28"/>
      <c r="B20" s="30"/>
      <c r="C20" s="31"/>
      <c r="D20" s="31"/>
      <c r="E20" s="31"/>
      <c r="F20" s="31"/>
      <c r="G20" s="32"/>
      <c r="H20" s="31"/>
      <c r="I20" s="33"/>
      <c r="J20" s="42">
        <v>944</v>
      </c>
      <c r="K20" s="48">
        <v>5</v>
      </c>
      <c r="L20" s="48">
        <v>3</v>
      </c>
      <c r="M20" s="55" t="s">
        <v>3</v>
      </c>
      <c r="N20" s="42" t="s">
        <v>3</v>
      </c>
      <c r="O20" s="41" t="s">
        <v>4</v>
      </c>
      <c r="P20" s="51">
        <v>56463.5</v>
      </c>
      <c r="Q20" s="36">
        <f t="shared" si="3"/>
        <v>19092.899999999998</v>
      </c>
      <c r="R20" s="36">
        <f t="shared" si="3"/>
        <v>0</v>
      </c>
      <c r="S20" s="36">
        <f t="shared" si="3"/>
        <v>0</v>
      </c>
      <c r="T20" s="36">
        <f t="shared" si="3"/>
        <v>0</v>
      </c>
      <c r="U20" s="36">
        <f t="shared" si="3"/>
        <v>0</v>
      </c>
      <c r="V20" s="36">
        <f t="shared" si="3"/>
        <v>17432.3</v>
      </c>
      <c r="W20" s="36">
        <f t="shared" si="3"/>
        <v>0</v>
      </c>
      <c r="X20" s="17">
        <f t="shared" si="1"/>
        <v>91.302526069900338</v>
      </c>
      <c r="Y20" s="17">
        <v>0</v>
      </c>
    </row>
    <row r="21" spans="1:25" s="29" customFormat="1" ht="94.5" customHeight="1" x14ac:dyDescent="0.25">
      <c r="A21" s="28"/>
      <c r="B21" s="30"/>
      <c r="C21" s="31"/>
      <c r="D21" s="31"/>
      <c r="E21" s="31"/>
      <c r="F21" s="31"/>
      <c r="G21" s="32"/>
      <c r="H21" s="31"/>
      <c r="I21" s="33"/>
      <c r="J21" s="42">
        <v>944</v>
      </c>
      <c r="K21" s="48">
        <v>5</v>
      </c>
      <c r="L21" s="48">
        <v>3</v>
      </c>
      <c r="M21" s="55" t="s">
        <v>26</v>
      </c>
      <c r="N21" s="42"/>
      <c r="O21" s="54" t="s">
        <v>27</v>
      </c>
      <c r="P21" s="51"/>
      <c r="Q21" s="36">
        <f t="shared" si="3"/>
        <v>19092.899999999998</v>
      </c>
      <c r="R21" s="36">
        <f t="shared" si="3"/>
        <v>0</v>
      </c>
      <c r="S21" s="36">
        <f t="shared" si="3"/>
        <v>0</v>
      </c>
      <c r="T21" s="36">
        <f t="shared" si="3"/>
        <v>0</v>
      </c>
      <c r="U21" s="36">
        <f t="shared" si="3"/>
        <v>0</v>
      </c>
      <c r="V21" s="36">
        <f t="shared" si="3"/>
        <v>17432.3</v>
      </c>
      <c r="W21" s="36">
        <f t="shared" si="3"/>
        <v>0</v>
      </c>
      <c r="X21" s="17">
        <f t="shared" si="1"/>
        <v>91.302526069900338</v>
      </c>
      <c r="Y21" s="17">
        <v>0</v>
      </c>
    </row>
    <row r="22" spans="1:25" s="29" customFormat="1" ht="57" customHeight="1" x14ac:dyDescent="0.25">
      <c r="A22" s="28"/>
      <c r="B22" s="30"/>
      <c r="C22" s="31"/>
      <c r="D22" s="31"/>
      <c r="E22" s="31"/>
      <c r="F22" s="31"/>
      <c r="G22" s="32"/>
      <c r="H22" s="31"/>
      <c r="I22" s="33"/>
      <c r="J22" s="42">
        <v>944</v>
      </c>
      <c r="K22" s="48">
        <v>5</v>
      </c>
      <c r="L22" s="48">
        <v>3</v>
      </c>
      <c r="M22" s="55" t="s">
        <v>26</v>
      </c>
      <c r="N22" s="42">
        <v>600</v>
      </c>
      <c r="O22" s="37" t="s">
        <v>6</v>
      </c>
      <c r="P22" s="51"/>
      <c r="Q22" s="36">
        <f>+Q23</f>
        <v>19092.899999999998</v>
      </c>
      <c r="R22" s="36">
        <f t="shared" si="3"/>
        <v>0</v>
      </c>
      <c r="S22" s="36">
        <f t="shared" si="3"/>
        <v>0</v>
      </c>
      <c r="T22" s="36">
        <f t="shared" si="3"/>
        <v>0</v>
      </c>
      <c r="U22" s="36">
        <f t="shared" si="3"/>
        <v>0</v>
      </c>
      <c r="V22" s="36">
        <f t="shared" si="3"/>
        <v>17432.3</v>
      </c>
      <c r="W22" s="36">
        <f t="shared" si="3"/>
        <v>0</v>
      </c>
      <c r="X22" s="17">
        <f t="shared" si="1"/>
        <v>91.302526069900338</v>
      </c>
      <c r="Y22" s="17">
        <v>0</v>
      </c>
    </row>
    <row r="23" spans="1:25" s="29" customFormat="1" ht="37.5" customHeight="1" x14ac:dyDescent="0.25">
      <c r="A23" s="28"/>
      <c r="B23" s="30"/>
      <c r="C23" s="31"/>
      <c r="D23" s="31"/>
      <c r="E23" s="31"/>
      <c r="F23" s="31"/>
      <c r="G23" s="32"/>
      <c r="H23" s="31"/>
      <c r="I23" s="33"/>
      <c r="J23" s="42">
        <v>944</v>
      </c>
      <c r="K23" s="48">
        <v>5</v>
      </c>
      <c r="L23" s="48">
        <v>3</v>
      </c>
      <c r="M23" s="55" t="s">
        <v>26</v>
      </c>
      <c r="N23" s="42">
        <v>610</v>
      </c>
      <c r="O23" s="37" t="s">
        <v>7</v>
      </c>
      <c r="P23" s="51"/>
      <c r="Q23" s="36">
        <f>20080.3-987.4</f>
        <v>19092.899999999998</v>
      </c>
      <c r="R23" s="36">
        <v>0</v>
      </c>
      <c r="S23" s="50"/>
      <c r="T23" s="50"/>
      <c r="U23" s="50"/>
      <c r="V23" s="63">
        <v>17432.3</v>
      </c>
      <c r="W23" s="17">
        <v>0</v>
      </c>
      <c r="X23" s="17">
        <f t="shared" si="1"/>
        <v>91.302526069900338</v>
      </c>
      <c r="Y23" s="17">
        <v>0</v>
      </c>
    </row>
    <row r="24" spans="1:25" s="29" customFormat="1" ht="42" customHeight="1" x14ac:dyDescent="0.25">
      <c r="A24" s="28"/>
      <c r="B24" s="30"/>
      <c r="C24" s="31"/>
      <c r="D24" s="31"/>
      <c r="E24" s="31"/>
      <c r="F24" s="31"/>
      <c r="G24" s="32"/>
      <c r="H24" s="31"/>
      <c r="I24" s="33"/>
      <c r="J24" s="34">
        <v>944</v>
      </c>
      <c r="K24" s="34"/>
      <c r="L24" s="34"/>
      <c r="M24" s="34"/>
      <c r="N24" s="34"/>
      <c r="O24" s="43" t="s">
        <v>20</v>
      </c>
      <c r="P24" s="53"/>
      <c r="Q24" s="35">
        <f>+Q25</f>
        <v>20220.099999999999</v>
      </c>
      <c r="R24" s="35">
        <f t="shared" ref="R24:W24" si="4">+R25</f>
        <v>16220.1</v>
      </c>
      <c r="S24" s="35">
        <f t="shared" si="4"/>
        <v>0</v>
      </c>
      <c r="T24" s="35">
        <f t="shared" si="4"/>
        <v>0</v>
      </c>
      <c r="U24" s="35">
        <f t="shared" si="4"/>
        <v>0</v>
      </c>
      <c r="V24" s="35">
        <f t="shared" si="4"/>
        <v>16531.900000000001</v>
      </c>
      <c r="W24" s="35">
        <f t="shared" si="4"/>
        <v>14878.7</v>
      </c>
      <c r="X24" s="15">
        <f>V24/Q24*100</f>
        <v>81.759734125943993</v>
      </c>
      <c r="Y24" s="15">
        <f>W24/R24*100</f>
        <v>91.730013994981547</v>
      </c>
    </row>
    <row r="25" spans="1:25" s="29" customFormat="1" ht="27" customHeight="1" x14ac:dyDescent="0.25">
      <c r="A25" s="44"/>
      <c r="B25" s="69">
        <v>500</v>
      </c>
      <c r="C25" s="69"/>
      <c r="D25" s="69"/>
      <c r="E25" s="69"/>
      <c r="F25" s="69"/>
      <c r="G25" s="69"/>
      <c r="H25" s="69"/>
      <c r="I25" s="38">
        <v>0</v>
      </c>
      <c r="J25" s="42">
        <v>944</v>
      </c>
      <c r="K25" s="48">
        <v>5</v>
      </c>
      <c r="L25" s="48" t="s">
        <v>3</v>
      </c>
      <c r="M25" s="55" t="s">
        <v>3</v>
      </c>
      <c r="N25" s="42" t="s">
        <v>3</v>
      </c>
      <c r="O25" s="37" t="s">
        <v>5</v>
      </c>
      <c r="P25" s="51">
        <v>56463.5</v>
      </c>
      <c r="Q25" s="36">
        <f t="shared" ref="Q25:W28" si="5">+Q26</f>
        <v>20220.099999999999</v>
      </c>
      <c r="R25" s="36">
        <f t="shared" si="5"/>
        <v>16220.1</v>
      </c>
      <c r="S25" s="36">
        <f t="shared" si="5"/>
        <v>0</v>
      </c>
      <c r="T25" s="36">
        <f t="shared" si="5"/>
        <v>0</v>
      </c>
      <c r="U25" s="36">
        <f t="shared" si="5"/>
        <v>0</v>
      </c>
      <c r="V25" s="36">
        <f t="shared" si="5"/>
        <v>16531.900000000001</v>
      </c>
      <c r="W25" s="36">
        <f t="shared" si="5"/>
        <v>14878.7</v>
      </c>
      <c r="X25" s="17">
        <f t="shared" ref="X25:X29" si="6">V25/Q25*100</f>
        <v>81.759734125943993</v>
      </c>
      <c r="Y25" s="17">
        <f t="shared" ref="Y25:Y29" si="7">W25/R25*100</f>
        <v>91.730013994981547</v>
      </c>
    </row>
    <row r="26" spans="1:25" s="29" customFormat="1" ht="18.75" customHeight="1" x14ac:dyDescent="0.25">
      <c r="A26" s="44"/>
      <c r="B26" s="68">
        <v>503</v>
      </c>
      <c r="C26" s="68"/>
      <c r="D26" s="68"/>
      <c r="E26" s="68"/>
      <c r="F26" s="68"/>
      <c r="G26" s="68"/>
      <c r="H26" s="68"/>
      <c r="I26" s="38">
        <v>0</v>
      </c>
      <c r="J26" s="42">
        <v>944</v>
      </c>
      <c r="K26" s="48">
        <v>5</v>
      </c>
      <c r="L26" s="48">
        <v>3</v>
      </c>
      <c r="M26" s="55" t="s">
        <v>3</v>
      </c>
      <c r="N26" s="42" t="s">
        <v>3</v>
      </c>
      <c r="O26" s="41" t="s">
        <v>4</v>
      </c>
      <c r="P26" s="51">
        <v>56463.5</v>
      </c>
      <c r="Q26" s="36">
        <f t="shared" si="5"/>
        <v>20220.099999999999</v>
      </c>
      <c r="R26" s="36">
        <f t="shared" si="5"/>
        <v>16220.1</v>
      </c>
      <c r="S26" s="36">
        <f t="shared" si="5"/>
        <v>0</v>
      </c>
      <c r="T26" s="36">
        <f t="shared" si="5"/>
        <v>0</v>
      </c>
      <c r="U26" s="36">
        <f t="shared" si="5"/>
        <v>0</v>
      </c>
      <c r="V26" s="36">
        <f t="shared" si="5"/>
        <v>16531.900000000001</v>
      </c>
      <c r="W26" s="36">
        <f t="shared" si="5"/>
        <v>14878.7</v>
      </c>
      <c r="X26" s="17">
        <f t="shared" si="6"/>
        <v>81.759734125943993</v>
      </c>
      <c r="Y26" s="17">
        <f t="shared" si="7"/>
        <v>91.730013994981547</v>
      </c>
    </row>
    <row r="27" spans="1:25" s="29" customFormat="1" ht="42" customHeight="1" x14ac:dyDescent="0.25">
      <c r="A27" s="44"/>
      <c r="B27" s="45"/>
      <c r="C27" s="45"/>
      <c r="D27" s="45"/>
      <c r="E27" s="45"/>
      <c r="F27" s="45"/>
      <c r="G27" s="45"/>
      <c r="H27" s="45"/>
      <c r="I27" s="38"/>
      <c r="J27" s="42">
        <v>944</v>
      </c>
      <c r="K27" s="48">
        <v>5</v>
      </c>
      <c r="L27" s="48">
        <v>3</v>
      </c>
      <c r="M27" s="55" t="s">
        <v>19</v>
      </c>
      <c r="N27" s="42"/>
      <c r="O27" s="41" t="s">
        <v>20</v>
      </c>
      <c r="P27" s="51"/>
      <c r="Q27" s="36">
        <f t="shared" si="5"/>
        <v>20220.099999999999</v>
      </c>
      <c r="R27" s="36">
        <f t="shared" si="5"/>
        <v>16220.1</v>
      </c>
      <c r="S27" s="36">
        <f t="shared" si="5"/>
        <v>0</v>
      </c>
      <c r="T27" s="36">
        <f t="shared" si="5"/>
        <v>0</v>
      </c>
      <c r="U27" s="36">
        <f t="shared" si="5"/>
        <v>0</v>
      </c>
      <c r="V27" s="36">
        <f t="shared" si="5"/>
        <v>16531.900000000001</v>
      </c>
      <c r="W27" s="36">
        <f t="shared" si="5"/>
        <v>14878.7</v>
      </c>
      <c r="X27" s="17">
        <f t="shared" si="6"/>
        <v>81.759734125943993</v>
      </c>
      <c r="Y27" s="17">
        <f t="shared" si="7"/>
        <v>91.730013994981547</v>
      </c>
    </row>
    <row r="28" spans="1:25" s="29" customFormat="1" ht="46.5" customHeight="1" x14ac:dyDescent="0.25">
      <c r="A28" s="44"/>
      <c r="B28" s="45"/>
      <c r="C28" s="45"/>
      <c r="D28" s="45"/>
      <c r="E28" s="45"/>
      <c r="F28" s="45"/>
      <c r="G28" s="45"/>
      <c r="H28" s="45"/>
      <c r="I28" s="38"/>
      <c r="J28" s="42">
        <v>944</v>
      </c>
      <c r="K28" s="48">
        <v>5</v>
      </c>
      <c r="L28" s="48">
        <v>3</v>
      </c>
      <c r="M28" s="55" t="s">
        <v>19</v>
      </c>
      <c r="N28" s="42">
        <v>600</v>
      </c>
      <c r="O28" s="37" t="s">
        <v>6</v>
      </c>
      <c r="P28" s="51"/>
      <c r="Q28" s="36">
        <f>+Q29</f>
        <v>20220.099999999999</v>
      </c>
      <c r="R28" s="36">
        <f t="shared" si="5"/>
        <v>16220.1</v>
      </c>
      <c r="S28" s="36">
        <f t="shared" si="5"/>
        <v>0</v>
      </c>
      <c r="T28" s="36">
        <f t="shared" si="5"/>
        <v>0</v>
      </c>
      <c r="U28" s="36">
        <f t="shared" si="5"/>
        <v>0</v>
      </c>
      <c r="V28" s="36">
        <f t="shared" si="5"/>
        <v>16531.900000000001</v>
      </c>
      <c r="W28" s="36">
        <f t="shared" si="5"/>
        <v>14878.7</v>
      </c>
      <c r="X28" s="17">
        <f t="shared" si="6"/>
        <v>81.759734125943993</v>
      </c>
      <c r="Y28" s="17">
        <f t="shared" si="7"/>
        <v>91.730013994981547</v>
      </c>
    </row>
    <row r="29" spans="1:25" s="29" customFormat="1" ht="46.5" customHeight="1" x14ac:dyDescent="0.25">
      <c r="A29" s="44"/>
      <c r="B29" s="45"/>
      <c r="C29" s="45"/>
      <c r="D29" s="45"/>
      <c r="E29" s="45"/>
      <c r="F29" s="45"/>
      <c r="G29" s="45"/>
      <c r="H29" s="45"/>
      <c r="I29" s="38"/>
      <c r="J29" s="42">
        <v>944</v>
      </c>
      <c r="K29" s="48">
        <v>5</v>
      </c>
      <c r="L29" s="48">
        <v>3</v>
      </c>
      <c r="M29" s="55" t="s">
        <v>19</v>
      </c>
      <c r="N29" s="42">
        <v>610</v>
      </c>
      <c r="O29" s="37" t="s">
        <v>7</v>
      </c>
      <c r="P29" s="51"/>
      <c r="Q29" s="36">
        <v>20220.099999999999</v>
      </c>
      <c r="R29" s="36">
        <v>16220.1</v>
      </c>
      <c r="S29" s="49"/>
      <c r="T29" s="49"/>
      <c r="U29" s="49"/>
      <c r="V29" s="62">
        <v>16531.900000000001</v>
      </c>
      <c r="W29" s="18">
        <v>14878.7</v>
      </c>
      <c r="X29" s="17">
        <f t="shared" si="6"/>
        <v>81.759734125943993</v>
      </c>
      <c r="Y29" s="17">
        <f t="shared" si="7"/>
        <v>91.730013994981547</v>
      </c>
    </row>
    <row r="30" spans="1:25" s="29" customFormat="1" ht="409.6" hidden="1" customHeight="1" x14ac:dyDescent="0.25">
      <c r="A30" s="28"/>
      <c r="B30" s="19"/>
      <c r="C30" s="20"/>
      <c r="D30" s="20"/>
      <c r="E30" s="20"/>
      <c r="F30" s="19"/>
      <c r="G30" s="21"/>
      <c r="H30" s="19"/>
      <c r="I30" s="20">
        <v>0</v>
      </c>
      <c r="J30" s="56"/>
      <c r="K30" s="56">
        <v>0</v>
      </c>
      <c r="L30" s="56">
        <v>0</v>
      </c>
      <c r="M30" s="56" t="s">
        <v>2</v>
      </c>
      <c r="N30" s="56">
        <v>0</v>
      </c>
      <c r="O30" s="57" t="s">
        <v>1</v>
      </c>
      <c r="P30" s="39">
        <v>138024.9</v>
      </c>
      <c r="Q30" s="58">
        <v>138024.9</v>
      </c>
      <c r="R30" s="58">
        <v>0</v>
      </c>
      <c r="S30" s="59"/>
      <c r="T30" s="59"/>
      <c r="U30" s="58"/>
      <c r="V30" s="39"/>
      <c r="W30" s="40"/>
      <c r="X30" s="40"/>
      <c r="Y30" s="40"/>
    </row>
    <row r="31" spans="1:25" s="29" customFormat="1" ht="16.5" customHeight="1" x14ac:dyDescent="0.25">
      <c r="A31" s="28"/>
      <c r="B31" s="22"/>
      <c r="C31" s="23"/>
      <c r="D31" s="23"/>
      <c r="E31" s="23"/>
      <c r="F31" s="22"/>
      <c r="G31" s="24"/>
      <c r="H31" s="22"/>
      <c r="I31" s="23"/>
      <c r="J31" s="22"/>
      <c r="K31" s="22"/>
      <c r="L31" s="22"/>
      <c r="M31" s="22"/>
      <c r="N31" s="46"/>
      <c r="O31" s="60" t="s">
        <v>0</v>
      </c>
      <c r="P31" s="39"/>
      <c r="Q31" s="35">
        <f>+Q12</f>
        <v>74888.299999999988</v>
      </c>
      <c r="R31" s="35">
        <f>+R12</f>
        <v>43680.1</v>
      </c>
      <c r="S31" s="61"/>
      <c r="T31" s="61"/>
      <c r="U31" s="35"/>
      <c r="V31" s="25">
        <f>V12</f>
        <v>67012.600000000006</v>
      </c>
      <c r="W31" s="26">
        <f>W12</f>
        <v>41140.199999999997</v>
      </c>
      <c r="X31" s="27">
        <f>V31/Q31*100</f>
        <v>89.483403949615649</v>
      </c>
      <c r="Y31" s="27">
        <f>W31/R31*100</f>
        <v>94.185223934926881</v>
      </c>
    </row>
    <row r="32" spans="1:25" s="29" customFormat="1" ht="13.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47"/>
      <c r="O32" s="28"/>
      <c r="P32" s="28"/>
      <c r="Q32" s="28"/>
      <c r="R32" s="28"/>
      <c r="S32" s="28"/>
      <c r="T32" s="28"/>
      <c r="U32" s="28"/>
      <c r="V32" s="28"/>
    </row>
    <row r="33" s="29" customFormat="1" ht="15.75" x14ac:dyDescent="0.25"/>
    <row r="34" s="29" customFormat="1" ht="15.75" x14ac:dyDescent="0.25"/>
    <row r="35" s="29" customFormat="1" ht="15.75" x14ac:dyDescent="0.25"/>
  </sheetData>
  <mergeCells count="10">
    <mergeCell ref="V9:W9"/>
    <mergeCell ref="X9:Y9"/>
    <mergeCell ref="J7:Y7"/>
    <mergeCell ref="B26:H26"/>
    <mergeCell ref="B25:H25"/>
    <mergeCell ref="H9:H10"/>
    <mergeCell ref="O9:O10"/>
    <mergeCell ref="Q9:R9"/>
    <mergeCell ref="I9:I10"/>
    <mergeCell ref="J9:N9"/>
  </mergeCells>
  <pageMargins left="0.59055118110236204" right="0.39370078740157499" top="0.59055118110236204" bottom="0.59055118110236204" header="0.275590546487823" footer="0.275590546487823"/>
  <pageSetup paperSize="9" scale="49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2019-05-14T12:52:12Z</cp:lastPrinted>
  <dcterms:created xsi:type="dcterms:W3CDTF">2017-01-18T13:54:03Z</dcterms:created>
  <dcterms:modified xsi:type="dcterms:W3CDTF">2019-05-14T12:52:16Z</dcterms:modified>
</cp:coreProperties>
</file>