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760"/>
  </bookViews>
  <sheets>
    <sheet name="Новый_12" sheetId="2" r:id="rId1"/>
  </sheets>
  <definedNames>
    <definedName name="_xlnm.Print_Titles" localSheetId="0">Новый_12!$8:$10</definedName>
  </definedNames>
  <calcPr calcId="145621"/>
</workbook>
</file>

<file path=xl/calcChain.xml><?xml version="1.0" encoding="utf-8"?>
<calcChain xmlns="http://schemas.openxmlformats.org/spreadsheetml/2006/main">
  <c r="F46" i="2" l="1"/>
  <c r="F54" i="2"/>
  <c r="F53" i="2" s="1"/>
  <c r="I47" i="2"/>
  <c r="H47" i="2"/>
  <c r="G47" i="2"/>
  <c r="I48" i="2"/>
  <c r="H48" i="2"/>
  <c r="G48" i="2"/>
  <c r="I51" i="2"/>
  <c r="H51" i="2"/>
  <c r="G51" i="2"/>
  <c r="I40" i="2"/>
  <c r="H40" i="2"/>
  <c r="G40" i="2"/>
  <c r="I41" i="2"/>
  <c r="H41" i="2"/>
  <c r="G41" i="2"/>
  <c r="I42" i="2"/>
  <c r="H42" i="2"/>
  <c r="G42" i="2"/>
  <c r="I43" i="2"/>
  <c r="H43" i="2"/>
  <c r="G43" i="2"/>
  <c r="I37" i="2"/>
  <c r="H37" i="2"/>
  <c r="G37" i="2"/>
  <c r="F37" i="2"/>
  <c r="I29" i="2"/>
  <c r="H29" i="2"/>
  <c r="G29" i="2"/>
  <c r="I30" i="2"/>
  <c r="H30" i="2"/>
  <c r="G30" i="2"/>
  <c r="I31" i="2"/>
  <c r="H31" i="2"/>
  <c r="G31" i="2"/>
  <c r="I32" i="2"/>
  <c r="H32" i="2"/>
  <c r="G32" i="2"/>
  <c r="F45" i="2" l="1"/>
  <c r="I22" i="2"/>
  <c r="H22" i="2"/>
  <c r="G22" i="2"/>
  <c r="F22" i="2"/>
  <c r="I24" i="2"/>
  <c r="I21" i="2" s="1"/>
  <c r="I20" i="2" s="1"/>
  <c r="H24" i="2"/>
  <c r="G24" i="2"/>
  <c r="G21" i="2" s="1"/>
  <c r="G20" i="2" s="1"/>
  <c r="F24" i="2"/>
  <c r="F21" i="2" s="1"/>
  <c r="F20" i="2" s="1"/>
  <c r="I26" i="2"/>
  <c r="H26" i="2"/>
  <c r="G26" i="2"/>
  <c r="F26" i="2"/>
  <c r="I12" i="2"/>
  <c r="H12" i="2"/>
  <c r="G12" i="2"/>
  <c r="F12" i="2"/>
  <c r="I13" i="2"/>
  <c r="H13" i="2"/>
  <c r="G13" i="2"/>
  <c r="F13" i="2"/>
  <c r="I18" i="2"/>
  <c r="H18" i="2"/>
  <c r="G18" i="2"/>
  <c r="F18" i="2"/>
  <c r="I16" i="2"/>
  <c r="H16" i="2"/>
  <c r="G16" i="2"/>
  <c r="F16" i="2"/>
  <c r="I14" i="2"/>
  <c r="H14" i="2"/>
  <c r="G14" i="2"/>
  <c r="F14" i="2"/>
  <c r="H21" i="2" l="1"/>
  <c r="H20" i="2" s="1"/>
  <c r="K17" i="2"/>
  <c r="K44" i="2"/>
  <c r="K49" i="2"/>
  <c r="K55" i="2"/>
  <c r="K67" i="2"/>
  <c r="K69" i="2"/>
  <c r="K79" i="2"/>
  <c r="J81" i="2"/>
  <c r="J74" i="2"/>
  <c r="J65" i="2"/>
  <c r="J66" i="2"/>
  <c r="J67" i="2"/>
  <c r="J69" i="2"/>
  <c r="J62" i="2"/>
  <c r="J57" i="2"/>
  <c r="J49" i="2"/>
  <c r="J52" i="2"/>
  <c r="J53" i="2"/>
  <c r="J54" i="2"/>
  <c r="J55" i="2"/>
  <c r="J44" i="2"/>
  <c r="G68" i="2" l="1"/>
  <c r="K68" i="2" s="1"/>
  <c r="F68" i="2"/>
  <c r="J68" i="2" s="1"/>
  <c r="I56" i="2"/>
  <c r="H56" i="2"/>
  <c r="G56" i="2"/>
  <c r="F56" i="2"/>
  <c r="J28" i="2"/>
  <c r="G15" i="2"/>
  <c r="J56" i="2" l="1"/>
  <c r="J26" i="2"/>
  <c r="I80" i="2" l="1"/>
  <c r="H80" i="2"/>
  <c r="F80" i="2"/>
  <c r="I73" i="2"/>
  <c r="I72" i="2" s="1"/>
  <c r="I71" i="2" s="1"/>
  <c r="I70" i="2" s="1"/>
  <c r="H73" i="2"/>
  <c r="G73" i="2"/>
  <c r="G72" i="2" s="1"/>
  <c r="G71" i="2" s="1"/>
  <c r="G70" i="2" s="1"/>
  <c r="F73" i="2"/>
  <c r="F72" i="2" s="1"/>
  <c r="F71" i="2" s="1"/>
  <c r="F70" i="2" s="1"/>
  <c r="G66" i="2"/>
  <c r="G65" i="2" s="1"/>
  <c r="G64" i="2" s="1"/>
  <c r="G50" i="2"/>
  <c r="F48" i="2"/>
  <c r="J48" i="2" s="1"/>
  <c r="F51" i="2"/>
  <c r="I34" i="2"/>
  <c r="G34" i="2"/>
  <c r="J80" i="2" l="1"/>
  <c r="F50" i="2"/>
  <c r="J50" i="2" s="1"/>
  <c r="J51" i="2"/>
  <c r="K48" i="2"/>
  <c r="K43" i="2"/>
  <c r="H72" i="2"/>
  <c r="J73" i="2"/>
  <c r="F47" i="2"/>
  <c r="J47" i="2" s="1"/>
  <c r="H61" i="2"/>
  <c r="F61" i="2"/>
  <c r="F60" i="2" s="1"/>
  <c r="F59" i="2" s="1"/>
  <c r="F58" i="2" s="1"/>
  <c r="K16" i="2"/>
  <c r="F32" i="2"/>
  <c r="F31" i="2" s="1"/>
  <c r="F30" i="2" s="1"/>
  <c r="G63" i="2"/>
  <c r="I78" i="2"/>
  <c r="G78" i="2"/>
  <c r="G77" i="2" s="1"/>
  <c r="F85" i="2"/>
  <c r="F84" i="2" s="1"/>
  <c r="F83" i="2" s="1"/>
  <c r="F82" i="2" s="1"/>
  <c r="G54" i="2"/>
  <c r="K54" i="2" s="1"/>
  <c r="F36" i="2"/>
  <c r="F35" i="2" s="1"/>
  <c r="F34" i="2" s="1"/>
  <c r="K78" i="2" l="1"/>
  <c r="H71" i="2"/>
  <c r="J72" i="2"/>
  <c r="K41" i="2"/>
  <c r="K42" i="2"/>
  <c r="K47" i="2"/>
  <c r="K66" i="2"/>
  <c r="K65" i="2"/>
  <c r="H60" i="2"/>
  <c r="J61" i="2"/>
  <c r="J34" i="2"/>
  <c r="K64" i="2"/>
  <c r="G53" i="2"/>
  <c r="I77" i="2"/>
  <c r="K77" i="2" s="1"/>
  <c r="G76" i="2"/>
  <c r="G46" i="2" l="1"/>
  <c r="K46" i="2" s="1"/>
  <c r="H59" i="2"/>
  <c r="H58" i="2" s="1"/>
  <c r="J58" i="2" s="1"/>
  <c r="J60" i="2"/>
  <c r="H70" i="2"/>
  <c r="J70" i="2" s="1"/>
  <c r="J71" i="2"/>
  <c r="J46" i="2"/>
  <c r="K63" i="2"/>
  <c r="I53" i="2"/>
  <c r="K53" i="2" s="1"/>
  <c r="J59" i="2"/>
  <c r="G45" i="2" l="1"/>
  <c r="K45" i="2" s="1"/>
  <c r="I50" i="2"/>
  <c r="H11" i="2" l="1"/>
  <c r="K40" i="2"/>
  <c r="J23" i="2"/>
  <c r="J22" i="2"/>
  <c r="F43" i="2"/>
  <c r="J43" i="2" s="1"/>
  <c r="F42" i="2" l="1"/>
  <c r="J42" i="2" s="1"/>
  <c r="G11" i="2"/>
  <c r="J25" i="2"/>
  <c r="J24" i="2"/>
  <c r="I76" i="2"/>
  <c r="K76" i="2" s="1"/>
  <c r="H87" i="2"/>
  <c r="G75" i="2"/>
  <c r="F29" i="2"/>
  <c r="G87" i="2" l="1"/>
  <c r="F41" i="2"/>
  <c r="J41" i="2" s="1"/>
  <c r="I75" i="2"/>
  <c r="K75" i="2" s="1"/>
  <c r="J45" i="2"/>
  <c r="F40" i="2" l="1"/>
  <c r="J40" i="2" s="1"/>
  <c r="I87" i="2"/>
  <c r="K87" i="2" s="1"/>
  <c r="J15" i="2"/>
  <c r="K12" i="2"/>
  <c r="K11" i="2" s="1"/>
  <c r="K13" i="2"/>
  <c r="K14" i="2"/>
  <c r="K15" i="2"/>
  <c r="J14" i="2"/>
  <c r="J16" i="2"/>
  <c r="J17" i="2"/>
  <c r="J19" i="2"/>
  <c r="J20" i="2"/>
  <c r="J21" i="2"/>
  <c r="J27" i="2"/>
  <c r="J29" i="2"/>
  <c r="J30" i="2"/>
  <c r="J31" i="2"/>
  <c r="J32" i="2"/>
  <c r="J33" i="2"/>
  <c r="J35" i="2"/>
  <c r="J36" i="2"/>
  <c r="J37" i="2"/>
  <c r="J38" i="2"/>
  <c r="J39" i="2"/>
  <c r="J63" i="2"/>
  <c r="J64" i="2"/>
  <c r="J75" i="2"/>
  <c r="J76" i="2"/>
  <c r="J77" i="2"/>
  <c r="J78" i="2"/>
  <c r="J79" i="2"/>
  <c r="J82" i="2"/>
  <c r="J83" i="2"/>
  <c r="J84" i="2"/>
  <c r="J85" i="2"/>
  <c r="J86" i="2"/>
  <c r="J18" i="2" l="1"/>
  <c r="J13" i="2" l="1"/>
  <c r="J11" i="2" l="1"/>
  <c r="F87" i="2"/>
  <c r="J87" i="2" s="1"/>
  <c r="J12" i="2"/>
</calcChain>
</file>

<file path=xl/sharedStrings.xml><?xml version="1.0" encoding="utf-8"?>
<sst xmlns="http://schemas.openxmlformats.org/spreadsheetml/2006/main" count="161" uniqueCount="63">
  <si>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</si>
  <si>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</si>
  <si>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</si>
  <si>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</si>
  <si>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</si>
  <si>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</si>
  <si>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</si>
  <si>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</si>
  <si>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</si>
  <si>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</si>
  <si>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</si>
  <si>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</si>
  <si>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</si>
  <si>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</si>
  <si>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</si>
  <si>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</si>
  <si>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</si>
  <si>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</si>
  <si>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</si>
  <si>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</si>
  <si>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</si>
  <si>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</si>
  <si>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</si>
  <si>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</si>
  <si>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</si>
  <si>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вышестоящих бюджетов</t>
  </si>
  <si>
    <t>всего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</si>
  <si>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</si>
  <si>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</si>
  <si>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</si>
  <si>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</si>
  <si>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</si>
  <si>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</si>
  <si>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</si>
  <si>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Уплата налогов, сборов и иных платежей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</si>
  <si>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</si>
  <si>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</si>
  <si>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</si>
  <si>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>Процент исполнения</t>
  </si>
  <si>
    <t xml:space="preserve">        </t>
  </si>
  <si>
    <t xml:space="preserve">                                                                                                                                     </t>
  </si>
  <si>
    <t>,</t>
  </si>
  <si>
    <t>Субсидии бюджетным учреждениям</t>
  </si>
  <si>
    <t>Исполнение судебных актов</t>
  </si>
  <si>
    <t xml:space="preserve">Молодежная политика </t>
  </si>
  <si>
    <t>НАЦИОНАЛЬНАЯ ЭКОНОМИКА</t>
  </si>
  <si>
    <t>Дорожное хозяйство (дорожные фонды)</t>
  </si>
  <si>
    <t>Утверждено на 2018 год с учетом изменений</t>
  </si>
  <si>
    <t>Е300000000</t>
  </si>
  <si>
    <t>Е100000000</t>
  </si>
  <si>
    <t>Муниципальная программа "Комфортная городская среда" на 2018-2022 годы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</si>
  <si>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</si>
  <si>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</si>
  <si>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</si>
  <si>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</si>
  <si>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Муниципальная программа Советского внутригородского района городского округа Самара" Благоустройство и содержание территории Советского внутригородского района городского округа Самара" на 2018-2020 годы</t>
  </si>
  <si>
    <t>Премии и гранты</t>
  </si>
  <si>
    <t>Исполнено за 2018 год</t>
  </si>
  <si>
    <t xml:space="preserve">   к   Решению   Совета   депутатов  Советского </t>
  </si>
  <si>
    <t xml:space="preserve"> внутригородского района городского округа Самара</t>
  </si>
  <si>
    <r>
      <rPr>
        <sz val="12"/>
        <rFont val="Times New Roman"/>
        <family val="1"/>
        <charset val="204"/>
      </rPr>
      <t xml:space="preserve">                                от __________2019 г. № ____</t>
    </r>
    <r>
      <rPr>
        <sz val="14"/>
        <rFont val="Times New Roman"/>
        <family val="1"/>
        <charset val="204"/>
      </rPr>
      <t xml:space="preserve"> </t>
    </r>
  </si>
  <si>
    <t xml:space="preserve">          Приложение 4</t>
  </si>
  <si>
    <t xml:space="preserve">
Расходы  бюджета Советского внутригородского района городского округа Самара  за 2018 год  по разделам, подразделам  классификакации расходов бюджета Советского внутригородского района городского округа Самара Самарской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</si>
</sst>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  <numFmt numFmtId="170" formatCode="#,##0.0\ _₽"/>
    <numFmt numFmtId="171" formatCode="#,##0.0_ ;[Red]\-#,##0.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3">
    <xf numFmtId="0" fontId="0" fillId="0" borderId="0" xfId="0"/>
    <xf numFmtId="0" fontId="1" fillId="0" borderId="0" xfId="1"/>
    <xf numFmtId="0" fontId="3" fillId="0" borderId="0" xfId="1" applyFont="1" applyFill="1" applyProtection="1">
      <protection hidden="1"/>
    </xf>
    <xf numFmtId="0" fontId="5" fillId="0" borderId="0" xfId="1" applyFont="1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170" fontId="2" fillId="2" borderId="1" xfId="1" applyNumberFormat="1" applyFont="1" applyFill="1" applyBorder="1" applyAlignment="1" applyProtection="1">
      <alignment horizontal="right" wrapText="1"/>
      <protection hidden="1"/>
    </xf>
    <xf numFmtId="170" fontId="3" fillId="2" borderId="1" xfId="1" applyNumberFormat="1" applyFont="1" applyFill="1" applyBorder="1" applyAlignment="1" applyProtection="1">
      <alignment horizontal="right" wrapText="1"/>
      <protection hidden="1"/>
    </xf>
    <xf numFmtId="165" fontId="3" fillId="2" borderId="3" xfId="1" applyNumberFormat="1" applyFont="1" applyFill="1" applyBorder="1" applyAlignment="1" applyProtection="1">
      <alignment horizontal="right" wrapText="1"/>
      <protection hidden="1"/>
    </xf>
    <xf numFmtId="165" fontId="2" fillId="2" borderId="3" xfId="1" applyNumberFormat="1" applyFont="1" applyFill="1" applyBorder="1" applyAlignment="1" applyProtection="1">
      <alignment horizontal="right" wrapText="1"/>
      <protection hidden="1"/>
    </xf>
    <xf numFmtId="165" fontId="3" fillId="2" borderId="1" xfId="1" applyNumberFormat="1" applyFont="1" applyFill="1" applyBorder="1" applyAlignment="1" applyProtection="1">
      <alignment horizontal="right" wrapText="1"/>
      <protection hidden="1"/>
    </xf>
    <xf numFmtId="170" fontId="3" fillId="2" borderId="3" xfId="1" applyNumberFormat="1" applyFont="1" applyFill="1" applyBorder="1" applyAlignment="1" applyProtection="1">
      <alignment horizontal="right" wrapText="1"/>
      <protection hidden="1"/>
    </xf>
    <xf numFmtId="165" fontId="2" fillId="2" borderId="1" xfId="1" applyNumberFormat="1" applyFont="1" applyFill="1" applyBorder="1" applyAlignment="1" applyProtection="1">
      <alignment horizontal="right" wrapText="1"/>
      <protection hidden="1"/>
    </xf>
    <xf numFmtId="170" fontId="2" fillId="2" borderId="3" xfId="1" applyNumberFormat="1" applyFont="1" applyFill="1" applyBorder="1" applyAlignment="1" applyProtection="1">
      <alignment horizontal="right" wrapText="1"/>
      <protection hidden="1"/>
    </xf>
    <xf numFmtId="0" fontId="3" fillId="2" borderId="0" xfId="1" applyFont="1" applyFill="1" applyProtection="1">
      <protection hidden="1"/>
    </xf>
    <xf numFmtId="0" fontId="3" fillId="2" borderId="0" xfId="1" applyNumberFormat="1" applyFont="1" applyFill="1" applyAlignment="1" applyProtection="1">
      <alignment horizontal="center" vertical="center" wrapText="1"/>
      <protection hidden="1"/>
    </xf>
    <xf numFmtId="0" fontId="3" fillId="2" borderId="0" xfId="1" applyNumberFormat="1" applyFont="1" applyFill="1" applyAlignment="1" applyProtection="1">
      <alignment horizontal="right" vertical="center" wrapText="1"/>
      <protection hidden="1"/>
    </xf>
    <xf numFmtId="0" fontId="1" fillId="2" borderId="0" xfId="1" applyFill="1"/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69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8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7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2" borderId="3" xfId="1" applyNumberFormat="1" applyFont="1" applyFill="1" applyBorder="1" applyAlignment="1" applyProtection="1">
      <alignment horizontal="left" vertical="top" wrapText="1"/>
      <protection hidden="1"/>
    </xf>
    <xf numFmtId="169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168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167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166" fontId="3" fillId="2" borderId="3" xfId="1" applyNumberFormat="1" applyFont="1" applyFill="1" applyBorder="1" applyAlignment="1" applyProtection="1">
      <alignment horizontal="left" vertical="top" wrapText="1"/>
      <protection hidden="1"/>
    </xf>
    <xf numFmtId="166" fontId="3" fillId="2" borderId="1" xfId="1" applyNumberFormat="1" applyFont="1" applyFill="1" applyBorder="1" applyAlignment="1" applyProtection="1">
      <alignment vertical="center" wrapText="1"/>
      <protection hidden="1"/>
    </xf>
    <xf numFmtId="166" fontId="3" fillId="2" borderId="1" xfId="1" applyNumberFormat="1" applyFont="1" applyFill="1" applyBorder="1" applyAlignment="1" applyProtection="1">
      <alignment vertical="top" wrapText="1"/>
      <protection hidden="1"/>
    </xf>
    <xf numFmtId="166" fontId="3" fillId="2" borderId="3" xfId="1" applyNumberFormat="1" applyFont="1" applyFill="1" applyBorder="1" applyAlignment="1" applyProtection="1">
      <alignment vertical="top" wrapText="1"/>
      <protection hidden="1"/>
    </xf>
    <xf numFmtId="0" fontId="2" fillId="2" borderId="3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169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68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>
      <alignment horizontal="center" vertical="center"/>
    </xf>
    <xf numFmtId="0" fontId="1" fillId="2" borderId="1" xfId="1" applyFill="1" applyBorder="1"/>
    <xf numFmtId="0" fontId="3" fillId="2" borderId="1" xfId="1" applyNumberFormat="1" applyFont="1" applyFill="1" applyBorder="1" applyAlignment="1" applyProtection="1">
      <protection hidden="1"/>
    </xf>
    <xf numFmtId="0" fontId="3" fillId="2" borderId="2" xfId="1" applyNumberFormat="1" applyFont="1" applyFill="1" applyBorder="1" applyAlignment="1" applyProtection="1">
      <protection hidden="1"/>
    </xf>
    <xf numFmtId="0" fontId="2" fillId="2" borderId="1" xfId="1" applyNumberFormat="1" applyFont="1" applyFill="1" applyBorder="1" applyAlignment="1" applyProtection="1">
      <alignment vertical="top"/>
      <protection hidden="1"/>
    </xf>
    <xf numFmtId="164" fontId="2" fillId="2" borderId="1" xfId="1" applyNumberFormat="1" applyFont="1" applyFill="1" applyBorder="1" applyAlignment="1" applyProtection="1">
      <alignment horizontal="right"/>
      <protection hidden="1"/>
    </xf>
    <xf numFmtId="0" fontId="2" fillId="2" borderId="0" xfId="1" applyNumberFormat="1" applyFont="1" applyFill="1" applyBorder="1" applyAlignment="1" applyProtection="1">
      <alignment vertical="top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171" fontId="2" fillId="2" borderId="3" xfId="1" applyNumberFormat="1" applyFont="1" applyFill="1" applyBorder="1" applyAlignment="1" applyProtection="1">
      <alignment horizontal="right" wrapText="1"/>
      <protection hidden="1"/>
    </xf>
    <xf numFmtId="171" fontId="3" fillId="2" borderId="3" xfId="1" applyNumberFormat="1" applyFont="1" applyFill="1" applyBorder="1" applyAlignment="1" applyProtection="1">
      <alignment horizontal="right" wrapText="1"/>
      <protection hidden="1"/>
    </xf>
    <xf numFmtId="0" fontId="1" fillId="2" borderId="0" xfId="1" applyFill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2" fillId="2" borderId="0" xfId="1" applyNumberFormat="1" applyFont="1" applyFill="1" applyAlignment="1" applyProtection="1">
      <alignment horizontal="center" vertical="top" wrapText="1"/>
      <protection hidden="1"/>
    </xf>
    <xf numFmtId="0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/>
      <protection hidden="1"/>
    </xf>
    <xf numFmtId="0" fontId="3" fillId="2" borderId="4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1031875</xdr:colOff>
      <xdr:row>0</xdr:row>
      <xdr:rowOff>34018</xdr:rowOff>
    </xdr:from>
    <xdr:to>
      <xdr:col>11</xdr:col>
      <xdr:colOff>79375</xdr:colOff>
      <xdr:row>5</xdr:row>
      <xdr:rowOff>90715</xdr:rowOff>
    </xdr:to>
    <xdr:sp macro="" textlink="">
      <xdr:nvSpPr>
        <xdr:cNvPr id="2" name="TextBox 1"/>
        <xdr:cNvSpPr txBox="1"/>
      </xdr:nvSpPr>
      <xdr:spPr>
        <a:xfrm>
          <a:off x="7551964" y="34018"/>
          <a:ext cx="4002768" cy="11452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Приложение 4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к Решению Совета депутатов 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Советского внутригородского района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городского округа Самара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от "_____"_________________2019 г. № ____</a:t>
          </a:r>
          <a:endParaRPr lang="ru-RU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zoomScale="84" zoomScaleNormal="84" workbookViewId="0">
      <selection activeCell="O6" sqref="O6"/>
    </sheetView>
  </sheetViews>
  <sheetFormatPr defaultColWidth="9.140625" defaultRowHeight="12.75" x14ac:dyDescent="0.2"/>
  <cols>
    <col min="1" max="1" width="7.140625" style="1" customWidth="1"/>
    <col min="2" max="2" width="9" style="1" customWidth="1"/>
    <col min="3" max="3" width="14.42578125" style="1" customWidth="1"/>
    <col min="4" max="4" width="10" style="1" customWidth="1"/>
    <col min="5" max="5" width="57.140625" style="1" customWidth="1"/>
    <col min="6" max="6" width="15.7109375" style="17" customWidth="1"/>
    <col min="7" max="7" width="12.85546875" style="17" customWidth="1"/>
    <col min="8" max="8" width="11.28515625" style="17" customWidth="1"/>
    <col min="9" max="9" width="12.42578125" style="1" customWidth="1"/>
    <col min="10" max="10" width="9.85546875" style="1" customWidth="1"/>
    <col min="11" max="11" width="12.28515625" style="1" customWidth="1"/>
    <col min="12" max="240" width="9.140625" style="1" customWidth="1"/>
    <col min="241" max="16384" width="9.140625" style="1"/>
  </cols>
  <sheetData>
    <row r="1" spans="1:11" ht="15.75" x14ac:dyDescent="0.2">
      <c r="H1" s="52" t="s">
        <v>61</v>
      </c>
      <c r="I1" s="52"/>
      <c r="J1" s="52"/>
      <c r="K1" s="52"/>
    </row>
    <row r="2" spans="1:11" ht="15.75" x14ac:dyDescent="0.2">
      <c r="H2" s="52" t="s">
        <v>58</v>
      </c>
      <c r="I2" s="52"/>
      <c r="J2" s="52"/>
      <c r="K2" s="52"/>
    </row>
    <row r="3" spans="1:11" ht="15.75" x14ac:dyDescent="0.2">
      <c r="H3" s="53" t="s">
        <v>59</v>
      </c>
      <c r="I3" s="53"/>
      <c r="J3" s="53"/>
      <c r="K3" s="53"/>
    </row>
    <row r="4" spans="1:11" ht="18.75" x14ac:dyDescent="0.2">
      <c r="H4" s="54" t="s">
        <v>60</v>
      </c>
      <c r="I4" s="54"/>
      <c r="J4" s="54"/>
      <c r="K4" s="54"/>
    </row>
    <row r="5" spans="1:11" ht="18.75" x14ac:dyDescent="0.2">
      <c r="F5" s="50"/>
      <c r="G5" s="50"/>
      <c r="H5" s="51"/>
      <c r="I5" s="51"/>
      <c r="J5" s="51"/>
      <c r="K5" s="51"/>
    </row>
    <row r="6" spans="1:11" ht="78" customHeight="1" x14ac:dyDescent="0.2">
      <c r="A6" s="55" t="s">
        <v>62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15" customHeight="1" x14ac:dyDescent="0.2">
      <c r="A7" s="14"/>
      <c r="B7" s="15"/>
      <c r="C7" s="15"/>
      <c r="D7" s="15"/>
      <c r="E7" s="15"/>
      <c r="F7" s="15"/>
      <c r="G7" s="16"/>
      <c r="I7" s="17"/>
      <c r="J7" s="17"/>
      <c r="K7" s="17" t="s">
        <v>33</v>
      </c>
    </row>
    <row r="8" spans="1:11" ht="42.75" customHeight="1" x14ac:dyDescent="0.2">
      <c r="A8" s="58" t="s">
        <v>37</v>
      </c>
      <c r="B8" s="58"/>
      <c r="C8" s="58"/>
      <c r="D8" s="59"/>
      <c r="E8" s="61" t="s">
        <v>27</v>
      </c>
      <c r="F8" s="57" t="s">
        <v>47</v>
      </c>
      <c r="G8" s="60" t="s">
        <v>32</v>
      </c>
      <c r="H8" s="56" t="s">
        <v>57</v>
      </c>
      <c r="I8" s="57"/>
      <c r="J8" s="56" t="s">
        <v>38</v>
      </c>
      <c r="K8" s="57"/>
    </row>
    <row r="9" spans="1:11" ht="98.25" customHeight="1" x14ac:dyDescent="0.2">
      <c r="A9" s="18" t="s">
        <v>31</v>
      </c>
      <c r="B9" s="19" t="s">
        <v>30</v>
      </c>
      <c r="C9" s="19" t="s">
        <v>29</v>
      </c>
      <c r="D9" s="18" t="s">
        <v>28</v>
      </c>
      <c r="E9" s="62"/>
      <c r="F9" s="15" t="s">
        <v>26</v>
      </c>
      <c r="G9" s="20" t="s">
        <v>25</v>
      </c>
      <c r="H9" s="47" t="s">
        <v>26</v>
      </c>
      <c r="I9" s="21" t="s">
        <v>25</v>
      </c>
      <c r="J9" s="15" t="s">
        <v>26</v>
      </c>
      <c r="K9" s="20" t="s">
        <v>25</v>
      </c>
    </row>
    <row r="10" spans="1:11" ht="15.75" customHeight="1" x14ac:dyDescent="0.2">
      <c r="A10" s="21">
        <v>1</v>
      </c>
      <c r="B10" s="21">
        <v>2</v>
      </c>
      <c r="C10" s="21">
        <v>3</v>
      </c>
      <c r="D10" s="21">
        <v>4</v>
      </c>
      <c r="E10" s="22">
        <v>5</v>
      </c>
      <c r="F10" s="47">
        <v>6</v>
      </c>
      <c r="G10" s="47">
        <v>7</v>
      </c>
      <c r="H10" s="23">
        <v>8</v>
      </c>
      <c r="I10" s="23">
        <v>9</v>
      </c>
      <c r="J10" s="24">
        <v>10</v>
      </c>
      <c r="K10" s="24">
        <v>11</v>
      </c>
    </row>
    <row r="11" spans="1:11" ht="15.75" customHeight="1" x14ac:dyDescent="0.25">
      <c r="A11" s="25">
        <v>1</v>
      </c>
      <c r="B11" s="25" t="s">
        <v>4</v>
      </c>
      <c r="C11" s="26" t="s">
        <v>4</v>
      </c>
      <c r="D11" s="27" t="s">
        <v>4</v>
      </c>
      <c r="E11" s="28" t="s">
        <v>24</v>
      </c>
      <c r="F11" s="48">
        <v>113599.6</v>
      </c>
      <c r="G11" s="9">
        <f>+G12+G20</f>
        <v>1996</v>
      </c>
      <c r="H11" s="9">
        <f>+H12+H20</f>
        <v>110532.4</v>
      </c>
      <c r="I11" s="9">
        <v>1996</v>
      </c>
      <c r="J11" s="9">
        <f>H11/F11*100</f>
        <v>97.299990492924266</v>
      </c>
      <c r="K11" s="12">
        <f>+K12+K20</f>
        <v>100</v>
      </c>
    </row>
    <row r="12" spans="1:11" ht="66" customHeight="1" x14ac:dyDescent="0.2">
      <c r="A12" s="29">
        <v>1</v>
      </c>
      <c r="B12" s="29">
        <v>4</v>
      </c>
      <c r="C12" s="30" t="s">
        <v>4</v>
      </c>
      <c r="D12" s="31" t="s">
        <v>4</v>
      </c>
      <c r="E12" s="32" t="s">
        <v>23</v>
      </c>
      <c r="F12" s="8">
        <f>+F13</f>
        <v>77370.8</v>
      </c>
      <c r="G12" s="8">
        <f t="shared" ref="G12:I12" si="0">+G13</f>
        <v>1996</v>
      </c>
      <c r="H12" s="8">
        <f t="shared" si="0"/>
        <v>77336.3</v>
      </c>
      <c r="I12" s="8">
        <f t="shared" si="0"/>
        <v>1996</v>
      </c>
      <c r="J12" s="7">
        <f t="shared" ref="J12:J86" si="1">H12/F12*100</f>
        <v>99.955409534346302</v>
      </c>
      <c r="K12" s="7">
        <f t="shared" ref="K12:K79" si="2">I12/G12*100</f>
        <v>100</v>
      </c>
    </row>
    <row r="13" spans="1:11" ht="15.75" x14ac:dyDescent="0.25">
      <c r="A13" s="29">
        <v>1</v>
      </c>
      <c r="B13" s="29">
        <v>4</v>
      </c>
      <c r="C13" s="30">
        <v>9900000000</v>
      </c>
      <c r="D13" s="31" t="s">
        <v>4</v>
      </c>
      <c r="E13" s="32" t="s">
        <v>3</v>
      </c>
      <c r="F13" s="49">
        <f>+F14+F16+F18</f>
        <v>77370.8</v>
      </c>
      <c r="G13" s="49">
        <f t="shared" ref="G13:I13" si="3">+G14+G16+G18</f>
        <v>1996</v>
      </c>
      <c r="H13" s="49">
        <f t="shared" si="3"/>
        <v>77336.3</v>
      </c>
      <c r="I13" s="49">
        <f t="shared" si="3"/>
        <v>1996</v>
      </c>
      <c r="J13" s="6">
        <f t="shared" si="1"/>
        <v>99.955409534346302</v>
      </c>
      <c r="K13" s="6">
        <f t="shared" si="2"/>
        <v>100</v>
      </c>
    </row>
    <row r="14" spans="1:11" ht="76.5" customHeight="1" x14ac:dyDescent="0.2">
      <c r="A14" s="29">
        <v>1</v>
      </c>
      <c r="B14" s="29">
        <v>4</v>
      </c>
      <c r="C14" s="30">
        <v>9900000000</v>
      </c>
      <c r="D14" s="31">
        <v>100</v>
      </c>
      <c r="E14" s="32" t="s">
        <v>22</v>
      </c>
      <c r="F14" s="8">
        <f>+F15</f>
        <v>76827</v>
      </c>
      <c r="G14" s="8">
        <f t="shared" ref="G14:I14" si="4">+G15</f>
        <v>1874.1</v>
      </c>
      <c r="H14" s="8">
        <f t="shared" si="4"/>
        <v>76827</v>
      </c>
      <c r="I14" s="8">
        <f t="shared" si="4"/>
        <v>1874.1</v>
      </c>
      <c r="J14" s="7">
        <f t="shared" si="1"/>
        <v>100</v>
      </c>
      <c r="K14" s="7">
        <f t="shared" si="2"/>
        <v>100</v>
      </c>
    </row>
    <row r="15" spans="1:11" ht="30" x14ac:dyDescent="0.2">
      <c r="A15" s="29">
        <v>1</v>
      </c>
      <c r="B15" s="29">
        <v>4</v>
      </c>
      <c r="C15" s="30">
        <v>9900000000</v>
      </c>
      <c r="D15" s="31">
        <v>120</v>
      </c>
      <c r="E15" s="32" t="s">
        <v>21</v>
      </c>
      <c r="F15" s="8">
        <v>76827</v>
      </c>
      <c r="G15" s="10">
        <f>1996-121.9</f>
        <v>1874.1</v>
      </c>
      <c r="H15" s="11">
        <v>76827</v>
      </c>
      <c r="I15" s="11">
        <v>1874.1</v>
      </c>
      <c r="J15" s="7">
        <f t="shared" si="1"/>
        <v>100</v>
      </c>
      <c r="K15" s="7">
        <f t="shared" si="2"/>
        <v>100</v>
      </c>
    </row>
    <row r="16" spans="1:11" ht="30" x14ac:dyDescent="0.2">
      <c r="A16" s="29">
        <v>1</v>
      </c>
      <c r="B16" s="29">
        <v>4</v>
      </c>
      <c r="C16" s="30">
        <v>9900000000</v>
      </c>
      <c r="D16" s="31">
        <v>200</v>
      </c>
      <c r="E16" s="32" t="s">
        <v>2</v>
      </c>
      <c r="F16" s="8">
        <f>+F17</f>
        <v>513.79999999999995</v>
      </c>
      <c r="G16" s="8">
        <f t="shared" ref="G16:I16" si="5">+G17</f>
        <v>121.9</v>
      </c>
      <c r="H16" s="8">
        <f t="shared" si="5"/>
        <v>509.1</v>
      </c>
      <c r="I16" s="8">
        <f t="shared" si="5"/>
        <v>121.9</v>
      </c>
      <c r="J16" s="7">
        <f t="shared" si="1"/>
        <v>99.085247177890238</v>
      </c>
      <c r="K16" s="7">
        <f t="shared" si="2"/>
        <v>100</v>
      </c>
    </row>
    <row r="17" spans="1:11" ht="35.25" customHeight="1" x14ac:dyDescent="0.2">
      <c r="A17" s="29">
        <v>1</v>
      </c>
      <c r="B17" s="29">
        <v>4</v>
      </c>
      <c r="C17" s="30">
        <v>9900000000</v>
      </c>
      <c r="D17" s="31">
        <v>240</v>
      </c>
      <c r="E17" s="32" t="s">
        <v>1</v>
      </c>
      <c r="F17" s="8">
        <v>513.79999999999995</v>
      </c>
      <c r="G17" s="10">
        <v>121.9</v>
      </c>
      <c r="H17" s="11">
        <v>509.1</v>
      </c>
      <c r="I17" s="11">
        <v>121.9</v>
      </c>
      <c r="J17" s="7">
        <f t="shared" si="1"/>
        <v>99.085247177890238</v>
      </c>
      <c r="K17" s="7">
        <f t="shared" si="2"/>
        <v>100</v>
      </c>
    </row>
    <row r="18" spans="1:11" ht="15" x14ac:dyDescent="0.2">
      <c r="A18" s="29">
        <v>1</v>
      </c>
      <c r="B18" s="29">
        <v>4</v>
      </c>
      <c r="C18" s="30">
        <v>9900000000</v>
      </c>
      <c r="D18" s="31">
        <v>800</v>
      </c>
      <c r="E18" s="33" t="s">
        <v>7</v>
      </c>
      <c r="F18" s="8">
        <f>+F19</f>
        <v>30</v>
      </c>
      <c r="G18" s="8">
        <f t="shared" ref="G18:I18" si="6">+G19</f>
        <v>0</v>
      </c>
      <c r="H18" s="8">
        <f t="shared" si="6"/>
        <v>0.2</v>
      </c>
      <c r="I18" s="8">
        <f t="shared" si="6"/>
        <v>0</v>
      </c>
      <c r="J18" s="7">
        <f t="shared" si="1"/>
        <v>0.66666666666666674</v>
      </c>
      <c r="K18" s="7">
        <v>0</v>
      </c>
    </row>
    <row r="19" spans="1:11" ht="15" x14ac:dyDescent="0.2">
      <c r="A19" s="29">
        <v>1</v>
      </c>
      <c r="B19" s="29">
        <v>4</v>
      </c>
      <c r="C19" s="30">
        <v>9900000000</v>
      </c>
      <c r="D19" s="31">
        <v>850</v>
      </c>
      <c r="E19" s="34" t="s">
        <v>34</v>
      </c>
      <c r="F19" s="8">
        <v>30</v>
      </c>
      <c r="G19" s="10">
        <v>0</v>
      </c>
      <c r="H19" s="7">
        <v>0.2</v>
      </c>
      <c r="I19" s="11">
        <v>0</v>
      </c>
      <c r="J19" s="7">
        <f t="shared" si="1"/>
        <v>0.66666666666666674</v>
      </c>
      <c r="K19" s="7">
        <v>0</v>
      </c>
    </row>
    <row r="20" spans="1:11" ht="15" x14ac:dyDescent="0.2">
      <c r="A20" s="29">
        <v>1</v>
      </c>
      <c r="B20" s="29">
        <v>13</v>
      </c>
      <c r="C20" s="30" t="s">
        <v>4</v>
      </c>
      <c r="D20" s="31" t="s">
        <v>4</v>
      </c>
      <c r="E20" s="32" t="s">
        <v>20</v>
      </c>
      <c r="F20" s="8">
        <f>+F21</f>
        <v>36228.800000000003</v>
      </c>
      <c r="G20" s="8">
        <f t="shared" ref="G20:I20" si="7">+G21</f>
        <v>0</v>
      </c>
      <c r="H20" s="8">
        <f t="shared" si="7"/>
        <v>33196.1</v>
      </c>
      <c r="I20" s="8">
        <f t="shared" si="7"/>
        <v>0</v>
      </c>
      <c r="J20" s="7">
        <f t="shared" si="1"/>
        <v>91.629035463498639</v>
      </c>
      <c r="K20" s="7">
        <v>0</v>
      </c>
    </row>
    <row r="21" spans="1:11" ht="15" x14ac:dyDescent="0.2">
      <c r="A21" s="29">
        <v>1</v>
      </c>
      <c r="B21" s="29">
        <v>13</v>
      </c>
      <c r="C21" s="30">
        <v>9900000000</v>
      </c>
      <c r="D21" s="31" t="s">
        <v>4</v>
      </c>
      <c r="E21" s="32" t="s">
        <v>3</v>
      </c>
      <c r="F21" s="8">
        <f>+F22+F24+F26</f>
        <v>36228.800000000003</v>
      </c>
      <c r="G21" s="8">
        <f t="shared" ref="G21:I21" si="8">+G22+G24+G26</f>
        <v>0</v>
      </c>
      <c r="H21" s="8">
        <f t="shared" si="8"/>
        <v>33196.1</v>
      </c>
      <c r="I21" s="8">
        <f t="shared" si="8"/>
        <v>0</v>
      </c>
      <c r="J21" s="7">
        <f t="shared" si="1"/>
        <v>91.629035463498639</v>
      </c>
      <c r="K21" s="7">
        <v>0</v>
      </c>
    </row>
    <row r="22" spans="1:11" ht="30" x14ac:dyDescent="0.2">
      <c r="A22" s="29">
        <v>1</v>
      </c>
      <c r="B22" s="29">
        <v>13</v>
      </c>
      <c r="C22" s="30">
        <v>9900000000</v>
      </c>
      <c r="D22" s="31">
        <v>200</v>
      </c>
      <c r="E22" s="32" t="s">
        <v>2</v>
      </c>
      <c r="F22" s="8">
        <f>+F23</f>
        <v>462</v>
      </c>
      <c r="G22" s="8">
        <f t="shared" ref="G22:I22" si="9">+G23</f>
        <v>0</v>
      </c>
      <c r="H22" s="8">
        <f t="shared" si="9"/>
        <v>322.39999999999998</v>
      </c>
      <c r="I22" s="8">
        <f t="shared" si="9"/>
        <v>0</v>
      </c>
      <c r="J22" s="7">
        <f t="shared" si="1"/>
        <v>69.783549783549788</v>
      </c>
      <c r="K22" s="7">
        <v>0</v>
      </c>
    </row>
    <row r="23" spans="1:11" ht="47.25" customHeight="1" x14ac:dyDescent="0.2">
      <c r="A23" s="29">
        <v>1</v>
      </c>
      <c r="B23" s="29">
        <v>13</v>
      </c>
      <c r="C23" s="30">
        <v>9900000000</v>
      </c>
      <c r="D23" s="31">
        <v>240</v>
      </c>
      <c r="E23" s="32" t="s">
        <v>1</v>
      </c>
      <c r="F23" s="8">
        <v>462</v>
      </c>
      <c r="G23" s="10">
        <v>0</v>
      </c>
      <c r="H23" s="11">
        <v>322.39999999999998</v>
      </c>
      <c r="I23" s="11">
        <v>0</v>
      </c>
      <c r="J23" s="7">
        <f t="shared" si="1"/>
        <v>69.783549783549788</v>
      </c>
      <c r="K23" s="7">
        <v>0</v>
      </c>
    </row>
    <row r="24" spans="1:11" ht="45" x14ac:dyDescent="0.2">
      <c r="A24" s="29">
        <v>1</v>
      </c>
      <c r="B24" s="29">
        <v>13</v>
      </c>
      <c r="C24" s="30">
        <v>9900000000</v>
      </c>
      <c r="D24" s="31">
        <v>600</v>
      </c>
      <c r="E24" s="32" t="s">
        <v>10</v>
      </c>
      <c r="F24" s="8">
        <f>+F25</f>
        <v>35539.4</v>
      </c>
      <c r="G24" s="8">
        <f t="shared" ref="G24:I24" si="10">+G25</f>
        <v>0</v>
      </c>
      <c r="H24" s="8">
        <f t="shared" si="10"/>
        <v>32648.6</v>
      </c>
      <c r="I24" s="8">
        <f t="shared" si="10"/>
        <v>0</v>
      </c>
      <c r="J24" s="7">
        <f t="shared" si="1"/>
        <v>91.865929081526403</v>
      </c>
      <c r="K24" s="7">
        <v>0</v>
      </c>
    </row>
    <row r="25" spans="1:11" ht="15" x14ac:dyDescent="0.2">
      <c r="A25" s="29">
        <v>1</v>
      </c>
      <c r="B25" s="29">
        <v>13</v>
      </c>
      <c r="C25" s="30">
        <v>9900000000</v>
      </c>
      <c r="D25" s="31">
        <v>610</v>
      </c>
      <c r="E25" s="32" t="s">
        <v>42</v>
      </c>
      <c r="F25" s="8">
        <v>35539.4</v>
      </c>
      <c r="G25" s="10">
        <v>0</v>
      </c>
      <c r="H25" s="11">
        <v>32648.6</v>
      </c>
      <c r="I25" s="11">
        <v>0</v>
      </c>
      <c r="J25" s="7">
        <f t="shared" si="1"/>
        <v>91.865929081526403</v>
      </c>
      <c r="K25" s="7">
        <v>0</v>
      </c>
    </row>
    <row r="26" spans="1:11" ht="15" x14ac:dyDescent="0.2">
      <c r="A26" s="29">
        <v>1</v>
      </c>
      <c r="B26" s="29">
        <v>13</v>
      </c>
      <c r="C26" s="30">
        <v>9900000000</v>
      </c>
      <c r="D26" s="31">
        <v>800</v>
      </c>
      <c r="E26" s="35" t="s">
        <v>7</v>
      </c>
      <c r="F26" s="8">
        <f>+F27+F28</f>
        <v>227.4</v>
      </c>
      <c r="G26" s="8">
        <f t="shared" ref="G26:I26" si="11">+G27+G28</f>
        <v>0</v>
      </c>
      <c r="H26" s="8">
        <f t="shared" si="11"/>
        <v>225.1</v>
      </c>
      <c r="I26" s="8">
        <f t="shared" si="11"/>
        <v>0</v>
      </c>
      <c r="J26" s="7">
        <f t="shared" ref="J26" si="12">H26/F26*100</f>
        <v>98.988566402814413</v>
      </c>
      <c r="K26" s="7">
        <v>0</v>
      </c>
    </row>
    <row r="27" spans="1:11" ht="15" x14ac:dyDescent="0.2">
      <c r="A27" s="29">
        <v>1</v>
      </c>
      <c r="B27" s="29">
        <v>13</v>
      </c>
      <c r="C27" s="30">
        <v>9900000000</v>
      </c>
      <c r="D27" s="31">
        <v>830</v>
      </c>
      <c r="E27" s="32" t="s">
        <v>43</v>
      </c>
      <c r="F27" s="8">
        <v>227.3</v>
      </c>
      <c r="G27" s="10">
        <v>0</v>
      </c>
      <c r="H27" s="11">
        <v>225</v>
      </c>
      <c r="I27" s="11">
        <v>0</v>
      </c>
      <c r="J27" s="7">
        <f t="shared" si="1"/>
        <v>98.988121425428943</v>
      </c>
      <c r="K27" s="7">
        <v>0</v>
      </c>
    </row>
    <row r="28" spans="1:11" ht="15" x14ac:dyDescent="0.2">
      <c r="A28" s="29">
        <v>1</v>
      </c>
      <c r="B28" s="29">
        <v>13</v>
      </c>
      <c r="C28" s="30">
        <v>9900000000</v>
      </c>
      <c r="D28" s="31">
        <v>850</v>
      </c>
      <c r="E28" s="32" t="s">
        <v>34</v>
      </c>
      <c r="F28" s="8">
        <v>0.1</v>
      </c>
      <c r="G28" s="10">
        <v>0</v>
      </c>
      <c r="H28" s="11">
        <v>0.1</v>
      </c>
      <c r="I28" s="11">
        <v>0</v>
      </c>
      <c r="J28" s="7">
        <f t="shared" ref="J28" si="13">H28/F28*100</f>
        <v>100</v>
      </c>
      <c r="K28" s="7">
        <v>0</v>
      </c>
    </row>
    <row r="29" spans="1:11" ht="15.75" x14ac:dyDescent="0.25">
      <c r="A29" s="25">
        <v>2</v>
      </c>
      <c r="B29" s="25" t="s">
        <v>4</v>
      </c>
      <c r="C29" s="26" t="s">
        <v>4</v>
      </c>
      <c r="D29" s="27" t="s">
        <v>4</v>
      </c>
      <c r="E29" s="28" t="s">
        <v>19</v>
      </c>
      <c r="F29" s="9">
        <f>+F30</f>
        <v>290</v>
      </c>
      <c r="G29" s="9">
        <f t="shared" ref="G29:I29" si="14">+G30</f>
        <v>0</v>
      </c>
      <c r="H29" s="9">
        <f t="shared" si="14"/>
        <v>259.5</v>
      </c>
      <c r="I29" s="9">
        <f t="shared" si="14"/>
        <v>0</v>
      </c>
      <c r="J29" s="6">
        <f t="shared" si="1"/>
        <v>89.482758620689651</v>
      </c>
      <c r="K29" s="6">
        <v>0</v>
      </c>
    </row>
    <row r="30" spans="1:11" ht="15" x14ac:dyDescent="0.2">
      <c r="A30" s="29">
        <v>2</v>
      </c>
      <c r="B30" s="29">
        <v>4</v>
      </c>
      <c r="C30" s="30" t="s">
        <v>4</v>
      </c>
      <c r="D30" s="31" t="s">
        <v>4</v>
      </c>
      <c r="E30" s="32" t="s">
        <v>18</v>
      </c>
      <c r="F30" s="8">
        <f>+F31</f>
        <v>290</v>
      </c>
      <c r="G30" s="8">
        <f t="shared" ref="G30:I30" si="15">+G31</f>
        <v>0</v>
      </c>
      <c r="H30" s="8">
        <f t="shared" si="15"/>
        <v>259.5</v>
      </c>
      <c r="I30" s="8">
        <f t="shared" si="15"/>
        <v>0</v>
      </c>
      <c r="J30" s="7">
        <f t="shared" si="1"/>
        <v>89.482758620689651</v>
      </c>
      <c r="K30" s="7">
        <v>0</v>
      </c>
    </row>
    <row r="31" spans="1:11" ht="15" x14ac:dyDescent="0.2">
      <c r="A31" s="29">
        <v>2</v>
      </c>
      <c r="B31" s="29">
        <v>4</v>
      </c>
      <c r="C31" s="30">
        <v>9900000000</v>
      </c>
      <c r="D31" s="31" t="s">
        <v>4</v>
      </c>
      <c r="E31" s="32" t="s">
        <v>3</v>
      </c>
      <c r="F31" s="8">
        <f>+F32</f>
        <v>290</v>
      </c>
      <c r="G31" s="8">
        <f t="shared" ref="G31:I31" si="16">+G32</f>
        <v>0</v>
      </c>
      <c r="H31" s="8">
        <f t="shared" si="16"/>
        <v>259.5</v>
      </c>
      <c r="I31" s="8">
        <f t="shared" si="16"/>
        <v>0</v>
      </c>
      <c r="J31" s="7">
        <f t="shared" si="1"/>
        <v>89.482758620689651</v>
      </c>
      <c r="K31" s="7">
        <v>0</v>
      </c>
    </row>
    <row r="32" spans="1:11" ht="32.25" customHeight="1" x14ac:dyDescent="0.2">
      <c r="A32" s="29">
        <v>2</v>
      </c>
      <c r="B32" s="29">
        <v>4</v>
      </c>
      <c r="C32" s="30">
        <v>9900000000</v>
      </c>
      <c r="D32" s="31">
        <v>200</v>
      </c>
      <c r="E32" s="32" t="s">
        <v>2</v>
      </c>
      <c r="F32" s="8">
        <f>+F33</f>
        <v>290</v>
      </c>
      <c r="G32" s="8">
        <f t="shared" ref="G32:I32" si="17">+G33</f>
        <v>0</v>
      </c>
      <c r="H32" s="8">
        <f t="shared" si="17"/>
        <v>259.5</v>
      </c>
      <c r="I32" s="8">
        <f t="shared" si="17"/>
        <v>0</v>
      </c>
      <c r="J32" s="7">
        <f t="shared" si="1"/>
        <v>89.482758620689651</v>
      </c>
      <c r="K32" s="7">
        <v>0</v>
      </c>
    </row>
    <row r="33" spans="1:11" ht="45" x14ac:dyDescent="0.2">
      <c r="A33" s="29">
        <v>2</v>
      </c>
      <c r="B33" s="29">
        <v>4</v>
      </c>
      <c r="C33" s="30">
        <v>9900000000</v>
      </c>
      <c r="D33" s="31">
        <v>240</v>
      </c>
      <c r="E33" s="32" t="s">
        <v>1</v>
      </c>
      <c r="F33" s="8">
        <v>290</v>
      </c>
      <c r="G33" s="10">
        <v>0</v>
      </c>
      <c r="H33" s="11">
        <v>259.5</v>
      </c>
      <c r="I33" s="11">
        <v>0</v>
      </c>
      <c r="J33" s="7">
        <f t="shared" si="1"/>
        <v>89.482758620689651</v>
      </c>
      <c r="K33" s="7">
        <v>0</v>
      </c>
    </row>
    <row r="34" spans="1:11" ht="31.5" x14ac:dyDescent="0.25">
      <c r="A34" s="25">
        <v>3</v>
      </c>
      <c r="B34" s="25" t="s">
        <v>4</v>
      </c>
      <c r="C34" s="26" t="s">
        <v>4</v>
      </c>
      <c r="D34" s="27" t="s">
        <v>4</v>
      </c>
      <c r="E34" s="28" t="s">
        <v>17</v>
      </c>
      <c r="F34" s="9">
        <f>+F35</f>
        <v>164</v>
      </c>
      <c r="G34" s="9">
        <f t="shared" ref="G34:I34" si="18">+G35</f>
        <v>0</v>
      </c>
      <c r="H34" s="9">
        <v>146.6</v>
      </c>
      <c r="I34" s="9">
        <f t="shared" si="18"/>
        <v>0</v>
      </c>
      <c r="J34" s="9">
        <f>H34/F34*100</f>
        <v>89.390243902439025</v>
      </c>
      <c r="K34" s="6">
        <v>0</v>
      </c>
    </row>
    <row r="35" spans="1:11" ht="45" x14ac:dyDescent="0.2">
      <c r="A35" s="29">
        <v>3</v>
      </c>
      <c r="B35" s="29">
        <v>9</v>
      </c>
      <c r="C35" s="30" t="s">
        <v>4</v>
      </c>
      <c r="D35" s="31" t="s">
        <v>4</v>
      </c>
      <c r="E35" s="32" t="s">
        <v>16</v>
      </c>
      <c r="F35" s="8">
        <f>+F36</f>
        <v>164</v>
      </c>
      <c r="G35" s="10">
        <v>0</v>
      </c>
      <c r="H35" s="8">
        <v>146.6</v>
      </c>
      <c r="I35" s="11">
        <v>0</v>
      </c>
      <c r="J35" s="7">
        <f t="shared" si="1"/>
        <v>89.390243902439025</v>
      </c>
      <c r="K35" s="7">
        <v>0</v>
      </c>
    </row>
    <row r="36" spans="1:11" ht="15" x14ac:dyDescent="0.2">
      <c r="A36" s="29">
        <v>3</v>
      </c>
      <c r="B36" s="29">
        <v>9</v>
      </c>
      <c r="C36" s="30">
        <v>9900000000</v>
      </c>
      <c r="D36" s="31" t="s">
        <v>4</v>
      </c>
      <c r="E36" s="32" t="s">
        <v>3</v>
      </c>
      <c r="F36" s="8">
        <f>+F37</f>
        <v>164</v>
      </c>
      <c r="G36" s="10">
        <v>0</v>
      </c>
      <c r="H36" s="8">
        <v>146.6</v>
      </c>
      <c r="I36" s="11">
        <v>0</v>
      </c>
      <c r="J36" s="7">
        <f t="shared" si="1"/>
        <v>89.390243902439025</v>
      </c>
      <c r="K36" s="7">
        <v>0</v>
      </c>
    </row>
    <row r="37" spans="1:11" ht="30" x14ac:dyDescent="0.2">
      <c r="A37" s="29">
        <v>3</v>
      </c>
      <c r="B37" s="29">
        <v>9</v>
      </c>
      <c r="C37" s="30">
        <v>9900000000</v>
      </c>
      <c r="D37" s="31">
        <v>200</v>
      </c>
      <c r="E37" s="32" t="s">
        <v>2</v>
      </c>
      <c r="F37" s="8">
        <f>+F38+F39</f>
        <v>164</v>
      </c>
      <c r="G37" s="8">
        <f t="shared" ref="G37:I37" si="19">+G38+G39</f>
        <v>0</v>
      </c>
      <c r="H37" s="8">
        <f t="shared" si="19"/>
        <v>146.6</v>
      </c>
      <c r="I37" s="8">
        <f t="shared" si="19"/>
        <v>0</v>
      </c>
      <c r="J37" s="7">
        <f t="shared" si="1"/>
        <v>89.390243902439025</v>
      </c>
      <c r="K37" s="7">
        <v>0</v>
      </c>
    </row>
    <row r="38" spans="1:11" ht="30.75" customHeight="1" x14ac:dyDescent="0.2">
      <c r="A38" s="29">
        <v>3</v>
      </c>
      <c r="B38" s="29">
        <v>9</v>
      </c>
      <c r="C38" s="30">
        <v>9900000000</v>
      </c>
      <c r="D38" s="31">
        <v>230</v>
      </c>
      <c r="E38" s="32" t="s">
        <v>36</v>
      </c>
      <c r="F38" s="8">
        <v>17.399999999999999</v>
      </c>
      <c r="G38" s="10">
        <v>0</v>
      </c>
      <c r="H38" s="11">
        <v>0</v>
      </c>
      <c r="I38" s="11">
        <v>0</v>
      </c>
      <c r="J38" s="7">
        <f t="shared" si="1"/>
        <v>0</v>
      </c>
      <c r="K38" s="7">
        <v>0</v>
      </c>
    </row>
    <row r="39" spans="1:11" ht="46.5" customHeight="1" x14ac:dyDescent="0.2">
      <c r="A39" s="29">
        <v>3</v>
      </c>
      <c r="B39" s="29">
        <v>9</v>
      </c>
      <c r="C39" s="30">
        <v>9900000000</v>
      </c>
      <c r="D39" s="31">
        <v>240</v>
      </c>
      <c r="E39" s="32" t="s">
        <v>1</v>
      </c>
      <c r="F39" s="8">
        <v>146.6</v>
      </c>
      <c r="G39" s="10">
        <v>0</v>
      </c>
      <c r="H39" s="11">
        <v>146.6</v>
      </c>
      <c r="I39" s="11">
        <v>0</v>
      </c>
      <c r="J39" s="7">
        <f t="shared" si="1"/>
        <v>100</v>
      </c>
      <c r="K39" s="7">
        <v>0</v>
      </c>
    </row>
    <row r="40" spans="1:11" ht="15.75" x14ac:dyDescent="0.25">
      <c r="A40" s="25">
        <v>4</v>
      </c>
      <c r="B40" s="25"/>
      <c r="C40" s="26"/>
      <c r="D40" s="27"/>
      <c r="E40" s="28" t="s">
        <v>45</v>
      </c>
      <c r="F40" s="9">
        <f>+F41</f>
        <v>35575.300000000003</v>
      </c>
      <c r="G40" s="9">
        <f t="shared" ref="G40:I40" si="20">+G41</f>
        <v>27460</v>
      </c>
      <c r="H40" s="9">
        <f t="shared" si="20"/>
        <v>33048.400000000001</v>
      </c>
      <c r="I40" s="9">
        <f t="shared" si="20"/>
        <v>26261.5</v>
      </c>
      <c r="J40" s="6">
        <f t="shared" si="1"/>
        <v>92.897038113522584</v>
      </c>
      <c r="K40" s="6">
        <f t="shared" si="2"/>
        <v>95.635469774217043</v>
      </c>
    </row>
    <row r="41" spans="1:11" ht="15" x14ac:dyDescent="0.2">
      <c r="A41" s="29">
        <v>4</v>
      </c>
      <c r="B41" s="29">
        <v>9</v>
      </c>
      <c r="C41" s="30"/>
      <c r="D41" s="31"/>
      <c r="E41" s="32" t="s">
        <v>46</v>
      </c>
      <c r="F41" s="8">
        <f>+F42</f>
        <v>35575.300000000003</v>
      </c>
      <c r="G41" s="8">
        <f t="shared" ref="G41:I41" si="21">+G42</f>
        <v>27460</v>
      </c>
      <c r="H41" s="8">
        <f t="shared" si="21"/>
        <v>33048.400000000001</v>
      </c>
      <c r="I41" s="8">
        <f t="shared" si="21"/>
        <v>26261.5</v>
      </c>
      <c r="J41" s="7">
        <f t="shared" si="1"/>
        <v>92.897038113522584</v>
      </c>
      <c r="K41" s="7">
        <f t="shared" si="2"/>
        <v>95.635469774217043</v>
      </c>
    </row>
    <row r="42" spans="1:11" ht="84.75" customHeight="1" x14ac:dyDescent="0.2">
      <c r="A42" s="29">
        <v>4</v>
      </c>
      <c r="B42" s="29">
        <v>9</v>
      </c>
      <c r="C42" s="30" t="s">
        <v>48</v>
      </c>
      <c r="D42" s="31"/>
      <c r="E42" s="32" t="s">
        <v>55</v>
      </c>
      <c r="F42" s="8">
        <f>+F43</f>
        <v>35575.300000000003</v>
      </c>
      <c r="G42" s="8">
        <f t="shared" ref="G42:I42" si="22">+G43</f>
        <v>27460</v>
      </c>
      <c r="H42" s="8">
        <f t="shared" si="22"/>
        <v>33048.400000000001</v>
      </c>
      <c r="I42" s="8">
        <f t="shared" si="22"/>
        <v>26261.5</v>
      </c>
      <c r="J42" s="7">
        <f t="shared" si="1"/>
        <v>92.897038113522584</v>
      </c>
      <c r="K42" s="7">
        <f t="shared" si="2"/>
        <v>95.635469774217043</v>
      </c>
    </row>
    <row r="43" spans="1:11" ht="45" x14ac:dyDescent="0.2">
      <c r="A43" s="29">
        <v>4</v>
      </c>
      <c r="B43" s="29">
        <v>9</v>
      </c>
      <c r="C43" s="30" t="s">
        <v>48</v>
      </c>
      <c r="D43" s="31">
        <v>600</v>
      </c>
      <c r="E43" s="32" t="s">
        <v>10</v>
      </c>
      <c r="F43" s="8">
        <f>+F44</f>
        <v>35575.300000000003</v>
      </c>
      <c r="G43" s="8">
        <f t="shared" ref="G43:I43" si="23">+G44</f>
        <v>27460</v>
      </c>
      <c r="H43" s="8">
        <f t="shared" si="23"/>
        <v>33048.400000000001</v>
      </c>
      <c r="I43" s="8">
        <f t="shared" si="23"/>
        <v>26261.5</v>
      </c>
      <c r="J43" s="7">
        <f t="shared" si="1"/>
        <v>92.897038113522584</v>
      </c>
      <c r="K43" s="7">
        <f t="shared" si="2"/>
        <v>95.635469774217043</v>
      </c>
    </row>
    <row r="44" spans="1:11" ht="30" x14ac:dyDescent="0.2">
      <c r="A44" s="29">
        <v>4</v>
      </c>
      <c r="B44" s="29">
        <v>9</v>
      </c>
      <c r="C44" s="30" t="s">
        <v>48</v>
      </c>
      <c r="D44" s="31">
        <v>610</v>
      </c>
      <c r="E44" s="32" t="s">
        <v>42</v>
      </c>
      <c r="F44" s="8">
        <v>35575.300000000003</v>
      </c>
      <c r="G44" s="10">
        <v>27460</v>
      </c>
      <c r="H44" s="11">
        <v>33048.400000000001</v>
      </c>
      <c r="I44" s="11">
        <v>26261.5</v>
      </c>
      <c r="J44" s="7">
        <f t="shared" si="1"/>
        <v>92.897038113522584</v>
      </c>
      <c r="K44" s="7">
        <f t="shared" si="2"/>
        <v>95.635469774217043</v>
      </c>
    </row>
    <row r="45" spans="1:11" ht="15.75" x14ac:dyDescent="0.25">
      <c r="A45" s="25">
        <v>5</v>
      </c>
      <c r="B45" s="25" t="s">
        <v>4</v>
      </c>
      <c r="C45" s="26" t="s">
        <v>4</v>
      </c>
      <c r="D45" s="27" t="s">
        <v>4</v>
      </c>
      <c r="E45" s="28" t="s">
        <v>15</v>
      </c>
      <c r="F45" s="9">
        <f>+F46</f>
        <v>77371.799999999988</v>
      </c>
      <c r="G45" s="9">
        <f t="shared" ref="G45" si="24">+G46</f>
        <v>20777</v>
      </c>
      <c r="H45" s="9">
        <v>70880.899999999994</v>
      </c>
      <c r="I45" s="9">
        <v>19087.5</v>
      </c>
      <c r="J45" s="6">
        <f t="shared" si="1"/>
        <v>91.610767747422202</v>
      </c>
      <c r="K45" s="6">
        <f t="shared" si="2"/>
        <v>91.868412186552433</v>
      </c>
    </row>
    <row r="46" spans="1:11" ht="15" x14ac:dyDescent="0.2">
      <c r="A46" s="29">
        <v>5</v>
      </c>
      <c r="B46" s="29">
        <v>3</v>
      </c>
      <c r="C46" s="30" t="s">
        <v>4</v>
      </c>
      <c r="D46" s="31" t="s">
        <v>4</v>
      </c>
      <c r="E46" s="32" t="s">
        <v>14</v>
      </c>
      <c r="F46" s="8">
        <f>+F47+F50+F53</f>
        <v>77371.799999999988</v>
      </c>
      <c r="G46" s="8">
        <f>+G47+G50+G53+G56</f>
        <v>20777</v>
      </c>
      <c r="H46" s="8">
        <v>70880.899999999994</v>
      </c>
      <c r="I46" s="8">
        <v>19087.5</v>
      </c>
      <c r="J46" s="7">
        <f t="shared" si="1"/>
        <v>91.610767747422202</v>
      </c>
      <c r="K46" s="7">
        <f t="shared" si="2"/>
        <v>91.868412186552433</v>
      </c>
    </row>
    <row r="47" spans="1:11" ht="30" x14ac:dyDescent="0.2">
      <c r="A47" s="29">
        <v>5</v>
      </c>
      <c r="B47" s="29">
        <v>3</v>
      </c>
      <c r="C47" s="30" t="s">
        <v>49</v>
      </c>
      <c r="D47" s="31"/>
      <c r="E47" s="32" t="s">
        <v>50</v>
      </c>
      <c r="F47" s="8">
        <f>+F48</f>
        <v>20220.099999999999</v>
      </c>
      <c r="G47" s="8">
        <f t="shared" ref="G47:I47" si="25">+G48</f>
        <v>16220.1</v>
      </c>
      <c r="H47" s="8">
        <f t="shared" si="25"/>
        <v>16531.900000000001</v>
      </c>
      <c r="I47" s="8">
        <f t="shared" si="25"/>
        <v>14878.7</v>
      </c>
      <c r="J47" s="7">
        <f t="shared" si="1"/>
        <v>81.759734125943993</v>
      </c>
      <c r="K47" s="7">
        <f t="shared" si="2"/>
        <v>91.730013994981547</v>
      </c>
    </row>
    <row r="48" spans="1:11" ht="45" x14ac:dyDescent="0.2">
      <c r="A48" s="29">
        <v>5</v>
      </c>
      <c r="B48" s="29">
        <v>3</v>
      </c>
      <c r="C48" s="30" t="s">
        <v>49</v>
      </c>
      <c r="D48" s="31">
        <v>600</v>
      </c>
      <c r="E48" s="32" t="s">
        <v>10</v>
      </c>
      <c r="F48" s="8">
        <f>+F49</f>
        <v>20220.099999999999</v>
      </c>
      <c r="G48" s="8">
        <f t="shared" ref="G48:I48" si="26">+G49</f>
        <v>16220.1</v>
      </c>
      <c r="H48" s="8">
        <f t="shared" si="26"/>
        <v>16531.900000000001</v>
      </c>
      <c r="I48" s="8">
        <f t="shared" si="26"/>
        <v>14878.7</v>
      </c>
      <c r="J48" s="7">
        <f t="shared" si="1"/>
        <v>81.759734125943993</v>
      </c>
      <c r="K48" s="7">
        <f t="shared" si="2"/>
        <v>91.730013994981547</v>
      </c>
    </row>
    <row r="49" spans="1:11" ht="30" x14ac:dyDescent="0.2">
      <c r="A49" s="29">
        <v>5</v>
      </c>
      <c r="B49" s="29">
        <v>3</v>
      </c>
      <c r="C49" s="30" t="s">
        <v>49</v>
      </c>
      <c r="D49" s="31">
        <v>610</v>
      </c>
      <c r="E49" s="32" t="s">
        <v>42</v>
      </c>
      <c r="F49" s="8">
        <v>20220.099999999999</v>
      </c>
      <c r="G49" s="8">
        <v>16220.1</v>
      </c>
      <c r="H49" s="8">
        <v>16531.900000000001</v>
      </c>
      <c r="I49" s="8">
        <v>14878.7</v>
      </c>
      <c r="J49" s="7">
        <f t="shared" si="1"/>
        <v>81.759734125943993</v>
      </c>
      <c r="K49" s="7">
        <f t="shared" si="2"/>
        <v>91.730013994981547</v>
      </c>
    </row>
    <row r="50" spans="1:11" ht="75" x14ac:dyDescent="0.2">
      <c r="A50" s="29">
        <v>5</v>
      </c>
      <c r="B50" s="29">
        <v>3</v>
      </c>
      <c r="C50" s="30" t="s">
        <v>48</v>
      </c>
      <c r="D50" s="31"/>
      <c r="E50" s="32" t="s">
        <v>55</v>
      </c>
      <c r="F50" s="8">
        <f>+F51</f>
        <v>19092.900000000001</v>
      </c>
      <c r="G50" s="8">
        <f t="shared" ref="G50:I51" si="27">+G51</f>
        <v>0</v>
      </c>
      <c r="H50" s="8">
        <v>17432.3</v>
      </c>
      <c r="I50" s="8">
        <f t="shared" si="27"/>
        <v>0</v>
      </c>
      <c r="J50" s="7">
        <f t="shared" si="1"/>
        <v>91.30252606990031</v>
      </c>
      <c r="K50" s="7">
        <v>0</v>
      </c>
    </row>
    <row r="51" spans="1:11" ht="45" x14ac:dyDescent="0.2">
      <c r="A51" s="29">
        <v>5</v>
      </c>
      <c r="B51" s="29">
        <v>3</v>
      </c>
      <c r="C51" s="30" t="s">
        <v>48</v>
      </c>
      <c r="D51" s="31">
        <v>600</v>
      </c>
      <c r="E51" s="32" t="s">
        <v>10</v>
      </c>
      <c r="F51" s="8">
        <f>+F52</f>
        <v>19092.900000000001</v>
      </c>
      <c r="G51" s="8">
        <f t="shared" si="27"/>
        <v>0</v>
      </c>
      <c r="H51" s="8">
        <f t="shared" si="27"/>
        <v>17432.3</v>
      </c>
      <c r="I51" s="8">
        <f t="shared" si="27"/>
        <v>0</v>
      </c>
      <c r="J51" s="7">
        <f t="shared" si="1"/>
        <v>91.30252606990031</v>
      </c>
      <c r="K51" s="7">
        <v>0</v>
      </c>
    </row>
    <row r="52" spans="1:11" ht="30" x14ac:dyDescent="0.2">
      <c r="A52" s="29">
        <v>5</v>
      </c>
      <c r="B52" s="29">
        <v>3</v>
      </c>
      <c r="C52" s="30" t="s">
        <v>48</v>
      </c>
      <c r="D52" s="31">
        <v>610</v>
      </c>
      <c r="E52" s="32" t="s">
        <v>42</v>
      </c>
      <c r="F52" s="8">
        <v>19092.900000000001</v>
      </c>
      <c r="G52" s="10">
        <v>0</v>
      </c>
      <c r="H52" s="8">
        <v>17432.3</v>
      </c>
      <c r="I52" s="11">
        <v>0</v>
      </c>
      <c r="J52" s="7">
        <f t="shared" si="1"/>
        <v>91.30252606990031</v>
      </c>
      <c r="K52" s="7">
        <v>0</v>
      </c>
    </row>
    <row r="53" spans="1:11" ht="15" x14ac:dyDescent="0.2">
      <c r="A53" s="29">
        <v>5</v>
      </c>
      <c r="B53" s="29">
        <v>3</v>
      </c>
      <c r="C53" s="30">
        <v>9900000000</v>
      </c>
      <c r="D53" s="31" t="s">
        <v>4</v>
      </c>
      <c r="E53" s="32" t="s">
        <v>3</v>
      </c>
      <c r="F53" s="8">
        <f>+F54+F56</f>
        <v>38058.799999999996</v>
      </c>
      <c r="G53" s="8">
        <f t="shared" ref="G53" si="28">+G54</f>
        <v>4556.8999999999996</v>
      </c>
      <c r="H53" s="8">
        <v>36916.699999999997</v>
      </c>
      <c r="I53" s="8">
        <f>+I54+I59+I62</f>
        <v>4208.8</v>
      </c>
      <c r="J53" s="7">
        <f t="shared" si="1"/>
        <v>96.999117155559304</v>
      </c>
      <c r="K53" s="7">
        <f t="shared" si="2"/>
        <v>92.361034914086332</v>
      </c>
    </row>
    <row r="54" spans="1:11" ht="45" x14ac:dyDescent="0.2">
      <c r="A54" s="29">
        <v>5</v>
      </c>
      <c r="B54" s="29">
        <v>3</v>
      </c>
      <c r="C54" s="30">
        <v>9900000000</v>
      </c>
      <c r="D54" s="31">
        <v>600</v>
      </c>
      <c r="E54" s="32" t="s">
        <v>10</v>
      </c>
      <c r="F54" s="8">
        <f>+F55</f>
        <v>37981.199999999997</v>
      </c>
      <c r="G54" s="8">
        <f>G55</f>
        <v>4556.8999999999996</v>
      </c>
      <c r="H54" s="8">
        <v>36916.699999999997</v>
      </c>
      <c r="I54" s="8">
        <v>4208.8</v>
      </c>
      <c r="J54" s="7">
        <f t="shared" si="1"/>
        <v>97.197297610396731</v>
      </c>
      <c r="K54" s="7">
        <f t="shared" si="2"/>
        <v>92.361034914086332</v>
      </c>
    </row>
    <row r="55" spans="1:11" ht="15" x14ac:dyDescent="0.2">
      <c r="A55" s="29">
        <v>5</v>
      </c>
      <c r="B55" s="29">
        <v>3</v>
      </c>
      <c r="C55" s="30">
        <v>9900000000</v>
      </c>
      <c r="D55" s="31">
        <v>610</v>
      </c>
      <c r="E55" s="32" t="s">
        <v>42</v>
      </c>
      <c r="F55" s="8">
        <v>37981.199999999997</v>
      </c>
      <c r="G55" s="10">
        <v>4556.8999999999996</v>
      </c>
      <c r="H55" s="8">
        <v>36916.699999999997</v>
      </c>
      <c r="I55" s="8">
        <v>4208.8</v>
      </c>
      <c r="J55" s="7">
        <f t="shared" si="1"/>
        <v>97.197297610396731</v>
      </c>
      <c r="K55" s="7">
        <f t="shared" si="2"/>
        <v>92.361034914086332</v>
      </c>
    </row>
    <row r="56" spans="1:11" ht="15" x14ac:dyDescent="0.2">
      <c r="A56" s="29">
        <v>5</v>
      </c>
      <c r="B56" s="29">
        <v>3</v>
      </c>
      <c r="C56" s="30">
        <v>9900000000</v>
      </c>
      <c r="D56" s="31">
        <v>800</v>
      </c>
      <c r="E56" s="32" t="s">
        <v>7</v>
      </c>
      <c r="F56" s="8">
        <f>+F57</f>
        <v>77.599999999999994</v>
      </c>
      <c r="G56" s="8">
        <f t="shared" ref="G56:I56" si="29">+G57</f>
        <v>0</v>
      </c>
      <c r="H56" s="8">
        <f t="shared" si="29"/>
        <v>77.5</v>
      </c>
      <c r="I56" s="8">
        <f t="shared" si="29"/>
        <v>0</v>
      </c>
      <c r="J56" s="7">
        <f t="shared" si="1"/>
        <v>99.87113402061857</v>
      </c>
      <c r="K56" s="7">
        <v>0</v>
      </c>
    </row>
    <row r="57" spans="1:11" ht="15" x14ac:dyDescent="0.2">
      <c r="A57" s="29">
        <v>5</v>
      </c>
      <c r="B57" s="29">
        <v>3</v>
      </c>
      <c r="C57" s="30">
        <v>9900000000</v>
      </c>
      <c r="D57" s="31">
        <v>830</v>
      </c>
      <c r="E57" s="32" t="s">
        <v>43</v>
      </c>
      <c r="F57" s="8">
        <v>77.599999999999994</v>
      </c>
      <c r="G57" s="10">
        <v>0</v>
      </c>
      <c r="H57" s="11">
        <v>77.5</v>
      </c>
      <c r="I57" s="8">
        <v>0</v>
      </c>
      <c r="J57" s="7">
        <f>H57/F57*100</f>
        <v>99.87113402061857</v>
      </c>
      <c r="K57" s="7">
        <v>0</v>
      </c>
    </row>
    <row r="58" spans="1:11" ht="15.75" x14ac:dyDescent="0.25">
      <c r="A58" s="25">
        <v>7</v>
      </c>
      <c r="B58" s="25" t="s">
        <v>4</v>
      </c>
      <c r="C58" s="26" t="s">
        <v>4</v>
      </c>
      <c r="D58" s="27" t="s">
        <v>4</v>
      </c>
      <c r="E58" s="28" t="s">
        <v>13</v>
      </c>
      <c r="F58" s="9">
        <f>+F59</f>
        <v>100</v>
      </c>
      <c r="G58" s="12">
        <v>0</v>
      </c>
      <c r="H58" s="9">
        <f>+H59</f>
        <v>24</v>
      </c>
      <c r="I58" s="13">
        <v>0</v>
      </c>
      <c r="J58" s="6">
        <f>H58/F58*100</f>
        <v>24</v>
      </c>
      <c r="K58" s="6">
        <v>0</v>
      </c>
    </row>
    <row r="59" spans="1:11" ht="15" x14ac:dyDescent="0.2">
      <c r="A59" s="29">
        <v>7</v>
      </c>
      <c r="B59" s="29">
        <v>7</v>
      </c>
      <c r="C59" s="30" t="s">
        <v>4</v>
      </c>
      <c r="D59" s="31" t="s">
        <v>4</v>
      </c>
      <c r="E59" s="32" t="s">
        <v>44</v>
      </c>
      <c r="F59" s="8">
        <f>+F60</f>
        <v>100</v>
      </c>
      <c r="G59" s="10">
        <v>0</v>
      </c>
      <c r="H59" s="8">
        <f>+H60</f>
        <v>24</v>
      </c>
      <c r="I59" s="11">
        <v>0</v>
      </c>
      <c r="J59" s="7">
        <f t="shared" si="1"/>
        <v>24</v>
      </c>
      <c r="K59" s="7">
        <v>0</v>
      </c>
    </row>
    <row r="60" spans="1:11" ht="15" x14ac:dyDescent="0.2">
      <c r="A60" s="29">
        <v>7</v>
      </c>
      <c r="B60" s="29">
        <v>7</v>
      </c>
      <c r="C60" s="30">
        <v>9900000000</v>
      </c>
      <c r="D60" s="31" t="s">
        <v>4</v>
      </c>
      <c r="E60" s="32" t="s">
        <v>3</v>
      </c>
      <c r="F60" s="8">
        <f>+F61</f>
        <v>100</v>
      </c>
      <c r="G60" s="10">
        <v>0</v>
      </c>
      <c r="H60" s="8">
        <f>+H61</f>
        <v>24</v>
      </c>
      <c r="I60" s="11">
        <v>0</v>
      </c>
      <c r="J60" s="7">
        <f t="shared" si="1"/>
        <v>24</v>
      </c>
      <c r="K60" s="7">
        <v>0</v>
      </c>
    </row>
    <row r="61" spans="1:11" ht="30" x14ac:dyDescent="0.2">
      <c r="A61" s="29">
        <v>7</v>
      </c>
      <c r="B61" s="29">
        <v>7</v>
      </c>
      <c r="C61" s="30">
        <v>9900000000</v>
      </c>
      <c r="D61" s="31">
        <v>200</v>
      </c>
      <c r="E61" s="32" t="s">
        <v>2</v>
      </c>
      <c r="F61" s="8">
        <f>+F62</f>
        <v>100</v>
      </c>
      <c r="G61" s="10">
        <v>0</v>
      </c>
      <c r="H61" s="8">
        <f>+H62</f>
        <v>24</v>
      </c>
      <c r="I61" s="11">
        <v>0</v>
      </c>
      <c r="J61" s="7">
        <f t="shared" si="1"/>
        <v>24</v>
      </c>
      <c r="K61" s="7">
        <v>0</v>
      </c>
    </row>
    <row r="62" spans="1:11" ht="45" x14ac:dyDescent="0.2">
      <c r="A62" s="29">
        <v>7</v>
      </c>
      <c r="B62" s="29">
        <v>7</v>
      </c>
      <c r="C62" s="30">
        <v>9900000000</v>
      </c>
      <c r="D62" s="31">
        <v>240</v>
      </c>
      <c r="E62" s="32" t="s">
        <v>1</v>
      </c>
      <c r="F62" s="8">
        <v>100</v>
      </c>
      <c r="G62" s="10">
        <v>0</v>
      </c>
      <c r="H62" s="11">
        <v>24</v>
      </c>
      <c r="I62" s="11">
        <v>0</v>
      </c>
      <c r="J62" s="7">
        <f t="shared" si="1"/>
        <v>24</v>
      </c>
      <c r="K62" s="7">
        <v>0</v>
      </c>
    </row>
    <row r="63" spans="1:11" ht="15.75" x14ac:dyDescent="0.25">
      <c r="A63" s="25">
        <v>8</v>
      </c>
      <c r="B63" s="25" t="s">
        <v>4</v>
      </c>
      <c r="C63" s="26" t="s">
        <v>4</v>
      </c>
      <c r="D63" s="27" t="s">
        <v>4</v>
      </c>
      <c r="E63" s="28" t="s">
        <v>12</v>
      </c>
      <c r="F63" s="9">
        <v>3227</v>
      </c>
      <c r="G63" s="9">
        <f t="shared" ref="G63" si="30">+G64</f>
        <v>257</v>
      </c>
      <c r="H63" s="9">
        <v>3024</v>
      </c>
      <c r="I63" s="9">
        <v>257</v>
      </c>
      <c r="J63" s="6">
        <f t="shared" si="1"/>
        <v>93.709327548806939</v>
      </c>
      <c r="K63" s="6">
        <f t="shared" si="2"/>
        <v>100</v>
      </c>
    </row>
    <row r="64" spans="1:11" ht="30" x14ac:dyDescent="0.2">
      <c r="A64" s="29">
        <v>8</v>
      </c>
      <c r="B64" s="29">
        <v>4</v>
      </c>
      <c r="C64" s="30" t="s">
        <v>4</v>
      </c>
      <c r="D64" s="31" t="s">
        <v>4</v>
      </c>
      <c r="E64" s="32" t="s">
        <v>11</v>
      </c>
      <c r="F64" s="8">
        <v>3227</v>
      </c>
      <c r="G64" s="8">
        <f>+G65</f>
        <v>257</v>
      </c>
      <c r="H64" s="8">
        <v>3024</v>
      </c>
      <c r="I64" s="8">
        <v>257</v>
      </c>
      <c r="J64" s="7">
        <f t="shared" si="1"/>
        <v>93.709327548806939</v>
      </c>
      <c r="K64" s="7">
        <f t="shared" si="2"/>
        <v>100</v>
      </c>
    </row>
    <row r="65" spans="1:11" ht="15" x14ac:dyDescent="0.2">
      <c r="A65" s="29">
        <v>8</v>
      </c>
      <c r="B65" s="29">
        <v>4</v>
      </c>
      <c r="C65" s="30">
        <v>9900000000</v>
      </c>
      <c r="D65" s="31" t="s">
        <v>4</v>
      </c>
      <c r="E65" s="32" t="s">
        <v>3</v>
      </c>
      <c r="F65" s="8">
        <v>3227</v>
      </c>
      <c r="G65" s="8">
        <f>+G66+G68</f>
        <v>257</v>
      </c>
      <c r="H65" s="8">
        <v>3024</v>
      </c>
      <c r="I65" s="8">
        <v>257</v>
      </c>
      <c r="J65" s="7">
        <f t="shared" si="1"/>
        <v>93.709327548806939</v>
      </c>
      <c r="K65" s="7">
        <f t="shared" si="2"/>
        <v>100</v>
      </c>
    </row>
    <row r="66" spans="1:11" ht="30" x14ac:dyDescent="0.2">
      <c r="A66" s="29">
        <v>8</v>
      </c>
      <c r="B66" s="29">
        <v>4</v>
      </c>
      <c r="C66" s="30">
        <v>9900000000</v>
      </c>
      <c r="D66" s="31">
        <v>200</v>
      </c>
      <c r="E66" s="32" t="s">
        <v>2</v>
      </c>
      <c r="F66" s="8">
        <v>3152</v>
      </c>
      <c r="G66" s="8">
        <f>+G67</f>
        <v>182</v>
      </c>
      <c r="H66" s="8">
        <v>2949</v>
      </c>
      <c r="I66" s="8">
        <v>182</v>
      </c>
      <c r="J66" s="7">
        <f t="shared" si="1"/>
        <v>93.559644670050758</v>
      </c>
      <c r="K66" s="7">
        <f t="shared" si="2"/>
        <v>100</v>
      </c>
    </row>
    <row r="67" spans="1:11" ht="45" x14ac:dyDescent="0.2">
      <c r="A67" s="29">
        <v>8</v>
      </c>
      <c r="B67" s="29">
        <v>4</v>
      </c>
      <c r="C67" s="30">
        <v>9900000000</v>
      </c>
      <c r="D67" s="31">
        <v>240</v>
      </c>
      <c r="E67" s="32" t="s">
        <v>1</v>
      </c>
      <c r="F67" s="8">
        <v>3152</v>
      </c>
      <c r="G67" s="10">
        <v>182</v>
      </c>
      <c r="H67" s="11">
        <v>2949</v>
      </c>
      <c r="I67" s="11">
        <v>182</v>
      </c>
      <c r="J67" s="7">
        <f t="shared" si="1"/>
        <v>93.559644670050758</v>
      </c>
      <c r="K67" s="7">
        <f t="shared" si="2"/>
        <v>100</v>
      </c>
    </row>
    <row r="68" spans="1:11" ht="30" x14ac:dyDescent="0.2">
      <c r="A68" s="29">
        <v>8</v>
      </c>
      <c r="B68" s="29">
        <v>4</v>
      </c>
      <c r="C68" s="30">
        <v>9900000000</v>
      </c>
      <c r="D68" s="31">
        <v>300</v>
      </c>
      <c r="E68" s="32" t="s">
        <v>52</v>
      </c>
      <c r="F68" s="8">
        <f>+F69</f>
        <v>75</v>
      </c>
      <c r="G68" s="8">
        <f t="shared" ref="G68" si="31">+G69</f>
        <v>75</v>
      </c>
      <c r="H68" s="8">
        <v>75</v>
      </c>
      <c r="I68" s="8">
        <v>75</v>
      </c>
      <c r="J68" s="7">
        <f t="shared" si="1"/>
        <v>100</v>
      </c>
      <c r="K68" s="7">
        <f t="shared" si="2"/>
        <v>100</v>
      </c>
    </row>
    <row r="69" spans="1:11" ht="15" x14ac:dyDescent="0.2">
      <c r="A69" s="29">
        <v>8</v>
      </c>
      <c r="B69" s="29">
        <v>4</v>
      </c>
      <c r="C69" s="30">
        <v>9900000000</v>
      </c>
      <c r="D69" s="31">
        <v>350</v>
      </c>
      <c r="E69" s="32" t="s">
        <v>56</v>
      </c>
      <c r="F69" s="8">
        <v>75</v>
      </c>
      <c r="G69" s="8">
        <v>75</v>
      </c>
      <c r="H69" s="11">
        <v>75</v>
      </c>
      <c r="I69" s="11">
        <v>75</v>
      </c>
      <c r="J69" s="7">
        <f t="shared" si="1"/>
        <v>100</v>
      </c>
      <c r="K69" s="7">
        <f t="shared" si="2"/>
        <v>100</v>
      </c>
    </row>
    <row r="70" spans="1:11" ht="15.75" x14ac:dyDescent="0.25">
      <c r="A70" s="29">
        <v>10</v>
      </c>
      <c r="B70" s="29"/>
      <c r="C70" s="30"/>
      <c r="D70" s="31"/>
      <c r="E70" s="28" t="s">
        <v>54</v>
      </c>
      <c r="F70" s="9">
        <f>+F71</f>
        <v>50</v>
      </c>
      <c r="G70" s="9">
        <f t="shared" ref="G70:I70" si="32">+G71</f>
        <v>0</v>
      </c>
      <c r="H70" s="9">
        <f t="shared" si="32"/>
        <v>0</v>
      </c>
      <c r="I70" s="9">
        <f t="shared" si="32"/>
        <v>0</v>
      </c>
      <c r="J70" s="6">
        <f t="shared" si="1"/>
        <v>0</v>
      </c>
      <c r="K70" s="6">
        <v>0</v>
      </c>
    </row>
    <row r="71" spans="1:11" ht="15" x14ac:dyDescent="0.2">
      <c r="A71" s="29">
        <v>10</v>
      </c>
      <c r="B71" s="29">
        <v>1</v>
      </c>
      <c r="C71" s="30"/>
      <c r="D71" s="31"/>
      <c r="E71" s="32" t="s">
        <v>53</v>
      </c>
      <c r="F71" s="8">
        <f>+F72</f>
        <v>50</v>
      </c>
      <c r="G71" s="8">
        <f t="shared" ref="G71:I71" si="33">+G72</f>
        <v>0</v>
      </c>
      <c r="H71" s="8">
        <f t="shared" si="33"/>
        <v>0</v>
      </c>
      <c r="I71" s="8">
        <f t="shared" si="33"/>
        <v>0</v>
      </c>
      <c r="J71" s="7">
        <f t="shared" si="1"/>
        <v>0</v>
      </c>
      <c r="K71" s="7">
        <v>0</v>
      </c>
    </row>
    <row r="72" spans="1:11" ht="15" x14ac:dyDescent="0.2">
      <c r="A72" s="29">
        <v>10</v>
      </c>
      <c r="B72" s="29">
        <v>1</v>
      </c>
      <c r="C72" s="30">
        <v>9900000000</v>
      </c>
      <c r="D72" s="31"/>
      <c r="E72" s="32" t="s">
        <v>3</v>
      </c>
      <c r="F72" s="8">
        <f>+F73</f>
        <v>50</v>
      </c>
      <c r="G72" s="8">
        <f t="shared" ref="G72:I72" si="34">+G73</f>
        <v>0</v>
      </c>
      <c r="H72" s="8">
        <f t="shared" si="34"/>
        <v>0</v>
      </c>
      <c r="I72" s="8">
        <f t="shared" si="34"/>
        <v>0</v>
      </c>
      <c r="J72" s="7">
        <f t="shared" si="1"/>
        <v>0</v>
      </c>
      <c r="K72" s="7">
        <v>0</v>
      </c>
    </row>
    <row r="73" spans="1:11" ht="30" x14ac:dyDescent="0.2">
      <c r="A73" s="29">
        <v>10</v>
      </c>
      <c r="B73" s="29">
        <v>1</v>
      </c>
      <c r="C73" s="30">
        <v>9900000000</v>
      </c>
      <c r="D73" s="31">
        <v>300</v>
      </c>
      <c r="E73" s="32" t="s">
        <v>52</v>
      </c>
      <c r="F73" s="8">
        <f>+F74</f>
        <v>50</v>
      </c>
      <c r="G73" s="8">
        <f t="shared" ref="G73:I73" si="35">+G74</f>
        <v>0</v>
      </c>
      <c r="H73" s="8">
        <f t="shared" si="35"/>
        <v>0</v>
      </c>
      <c r="I73" s="8">
        <f t="shared" si="35"/>
        <v>0</v>
      </c>
      <c r="J73" s="7">
        <f t="shared" si="1"/>
        <v>0</v>
      </c>
      <c r="K73" s="7">
        <v>0</v>
      </c>
    </row>
    <row r="74" spans="1:11" ht="30" x14ac:dyDescent="0.2">
      <c r="A74" s="29">
        <v>10</v>
      </c>
      <c r="B74" s="29">
        <v>1</v>
      </c>
      <c r="C74" s="30">
        <v>9900000000</v>
      </c>
      <c r="D74" s="31">
        <v>320</v>
      </c>
      <c r="E74" s="32" t="s">
        <v>51</v>
      </c>
      <c r="F74" s="8">
        <v>50</v>
      </c>
      <c r="G74" s="8">
        <v>0</v>
      </c>
      <c r="H74" s="11">
        <v>0</v>
      </c>
      <c r="I74" s="11">
        <v>0</v>
      </c>
      <c r="J74" s="7">
        <f t="shared" si="1"/>
        <v>0</v>
      </c>
      <c r="K74" s="7">
        <v>0</v>
      </c>
    </row>
    <row r="75" spans="1:11" ht="15.75" x14ac:dyDescent="0.25">
      <c r="A75" s="25">
        <v>11</v>
      </c>
      <c r="B75" s="25"/>
      <c r="C75" s="26" t="s">
        <v>4</v>
      </c>
      <c r="D75" s="27" t="s">
        <v>4</v>
      </c>
      <c r="E75" s="28" t="s">
        <v>9</v>
      </c>
      <c r="F75" s="9">
        <v>1829.2</v>
      </c>
      <c r="G75" s="9">
        <f t="shared" ref="G75:I76" si="36">+G76</f>
        <v>61.1</v>
      </c>
      <c r="H75" s="9">
        <v>1515.6</v>
      </c>
      <c r="I75" s="9">
        <f t="shared" si="36"/>
        <v>61.1</v>
      </c>
      <c r="J75" s="6">
        <f t="shared" si="1"/>
        <v>82.855893286682686</v>
      </c>
      <c r="K75" s="6">
        <f t="shared" si="2"/>
        <v>100</v>
      </c>
    </row>
    <row r="76" spans="1:11" ht="15" x14ac:dyDescent="0.2">
      <c r="A76" s="29">
        <v>11</v>
      </c>
      <c r="B76" s="29">
        <v>1</v>
      </c>
      <c r="C76" s="30" t="s">
        <v>4</v>
      </c>
      <c r="D76" s="31" t="s">
        <v>4</v>
      </c>
      <c r="E76" s="32" t="s">
        <v>8</v>
      </c>
      <c r="F76" s="8">
        <v>1829.2</v>
      </c>
      <c r="G76" s="8">
        <f t="shared" si="36"/>
        <v>61.1</v>
      </c>
      <c r="H76" s="8">
        <v>1515.6</v>
      </c>
      <c r="I76" s="8">
        <f t="shared" ref="I76" si="37">+I77+I80</f>
        <v>61.1</v>
      </c>
      <c r="J76" s="7">
        <f t="shared" si="1"/>
        <v>82.855893286682686</v>
      </c>
      <c r="K76" s="7">
        <f t="shared" si="2"/>
        <v>100</v>
      </c>
    </row>
    <row r="77" spans="1:11" ht="18.75" customHeight="1" x14ac:dyDescent="0.2">
      <c r="A77" s="29">
        <v>11</v>
      </c>
      <c r="B77" s="29">
        <v>1</v>
      </c>
      <c r="C77" s="30">
        <v>9900000000</v>
      </c>
      <c r="D77" s="31" t="s">
        <v>4</v>
      </c>
      <c r="E77" s="32" t="s">
        <v>3</v>
      </c>
      <c r="F77" s="8">
        <v>1829.2</v>
      </c>
      <c r="G77" s="8">
        <f t="shared" ref="G77:I77" si="38">+G78+G80</f>
        <v>61.1</v>
      </c>
      <c r="H77" s="8">
        <v>1515.6</v>
      </c>
      <c r="I77" s="8">
        <f t="shared" si="38"/>
        <v>61.1</v>
      </c>
      <c r="J77" s="7">
        <f t="shared" si="1"/>
        <v>82.855893286682686</v>
      </c>
      <c r="K77" s="7">
        <f t="shared" si="2"/>
        <v>100</v>
      </c>
    </row>
    <row r="78" spans="1:11" ht="30" x14ac:dyDescent="0.2">
      <c r="A78" s="29">
        <v>11</v>
      </c>
      <c r="B78" s="29">
        <v>1</v>
      </c>
      <c r="C78" s="30">
        <v>9900000000</v>
      </c>
      <c r="D78" s="31">
        <v>200</v>
      </c>
      <c r="E78" s="32" t="s">
        <v>2</v>
      </c>
      <c r="F78" s="8">
        <v>1505.2</v>
      </c>
      <c r="G78" s="8">
        <f t="shared" ref="G78:I78" si="39">+G79</f>
        <v>61.1</v>
      </c>
      <c r="H78" s="8">
        <v>1191.5999999999999</v>
      </c>
      <c r="I78" s="8">
        <f t="shared" si="39"/>
        <v>61.1</v>
      </c>
      <c r="J78" s="7">
        <f t="shared" si="1"/>
        <v>79.165559394100455</v>
      </c>
      <c r="K78" s="7">
        <f t="shared" si="2"/>
        <v>100</v>
      </c>
    </row>
    <row r="79" spans="1:11" ht="45" x14ac:dyDescent="0.2">
      <c r="A79" s="29">
        <v>11</v>
      </c>
      <c r="B79" s="29">
        <v>1</v>
      </c>
      <c r="C79" s="30">
        <v>9900000000</v>
      </c>
      <c r="D79" s="31">
        <v>240</v>
      </c>
      <c r="E79" s="32" t="s">
        <v>1</v>
      </c>
      <c r="F79" s="8">
        <v>1505.2</v>
      </c>
      <c r="G79" s="10">
        <v>61.1</v>
      </c>
      <c r="H79" s="11">
        <v>1191.5999999999999</v>
      </c>
      <c r="I79" s="11">
        <v>61.1</v>
      </c>
      <c r="J79" s="7">
        <f t="shared" si="1"/>
        <v>79.165559394100455</v>
      </c>
      <c r="K79" s="7">
        <f t="shared" si="2"/>
        <v>100</v>
      </c>
    </row>
    <row r="80" spans="1:11" ht="15" x14ac:dyDescent="0.2">
      <c r="A80" s="29">
        <v>11</v>
      </c>
      <c r="B80" s="29">
        <v>1</v>
      </c>
      <c r="C80" s="30">
        <v>9900000000</v>
      </c>
      <c r="D80" s="31">
        <v>800</v>
      </c>
      <c r="E80" s="32" t="s">
        <v>7</v>
      </c>
      <c r="F80" s="8">
        <f>+F81</f>
        <v>324</v>
      </c>
      <c r="G80" s="10">
        <v>0</v>
      </c>
      <c r="H80" s="8">
        <f t="shared" ref="H80:I80" si="40">+H81</f>
        <v>324</v>
      </c>
      <c r="I80" s="8">
        <f t="shared" si="40"/>
        <v>0</v>
      </c>
      <c r="J80" s="7">
        <f t="shared" si="1"/>
        <v>100</v>
      </c>
      <c r="K80" s="7">
        <v>0</v>
      </c>
    </row>
    <row r="81" spans="1:11" ht="60" x14ac:dyDescent="0.2">
      <c r="A81" s="29">
        <v>11</v>
      </c>
      <c r="B81" s="29">
        <v>1</v>
      </c>
      <c r="C81" s="30">
        <v>9900000000</v>
      </c>
      <c r="D81" s="31">
        <v>810</v>
      </c>
      <c r="E81" s="32" t="s">
        <v>35</v>
      </c>
      <c r="F81" s="8">
        <v>324</v>
      </c>
      <c r="G81" s="10">
        <v>0</v>
      </c>
      <c r="H81" s="11">
        <v>324</v>
      </c>
      <c r="I81" s="11">
        <v>0</v>
      </c>
      <c r="J81" s="7">
        <f t="shared" si="1"/>
        <v>100</v>
      </c>
      <c r="K81" s="7">
        <v>0</v>
      </c>
    </row>
    <row r="82" spans="1:11" ht="15.75" x14ac:dyDescent="0.25">
      <c r="A82" s="36">
        <v>12</v>
      </c>
      <c r="B82" s="25" t="s">
        <v>4</v>
      </c>
      <c r="C82" s="26" t="s">
        <v>4</v>
      </c>
      <c r="D82" s="27" t="s">
        <v>4</v>
      </c>
      <c r="E82" s="28" t="s">
        <v>6</v>
      </c>
      <c r="F82" s="9">
        <f>+F83</f>
        <v>336</v>
      </c>
      <c r="G82" s="12">
        <v>0</v>
      </c>
      <c r="H82" s="9">
        <v>336</v>
      </c>
      <c r="I82" s="13">
        <v>0</v>
      </c>
      <c r="J82" s="6">
        <f t="shared" si="1"/>
        <v>100</v>
      </c>
      <c r="K82" s="6">
        <v>0</v>
      </c>
    </row>
    <row r="83" spans="1:11" ht="30" x14ac:dyDescent="0.2">
      <c r="A83" s="37">
        <v>12</v>
      </c>
      <c r="B83" s="38">
        <v>4</v>
      </c>
      <c r="C83" s="39" t="s">
        <v>4</v>
      </c>
      <c r="D83" s="31" t="s">
        <v>4</v>
      </c>
      <c r="E83" s="32" t="s">
        <v>5</v>
      </c>
      <c r="F83" s="8">
        <f>+F84</f>
        <v>336</v>
      </c>
      <c r="G83" s="10">
        <v>0</v>
      </c>
      <c r="H83" s="8">
        <v>336</v>
      </c>
      <c r="I83" s="11">
        <v>0</v>
      </c>
      <c r="J83" s="7">
        <f t="shared" si="1"/>
        <v>100</v>
      </c>
      <c r="K83" s="7">
        <v>0</v>
      </c>
    </row>
    <row r="84" spans="1:11" ht="15" x14ac:dyDescent="0.2">
      <c r="A84" s="40">
        <v>12</v>
      </c>
      <c r="B84" s="38">
        <v>4</v>
      </c>
      <c r="C84" s="39">
        <v>9900000000</v>
      </c>
      <c r="D84" s="31" t="s">
        <v>4</v>
      </c>
      <c r="E84" s="32" t="s">
        <v>3</v>
      </c>
      <c r="F84" s="8">
        <f>+F85</f>
        <v>336</v>
      </c>
      <c r="G84" s="10">
        <v>0</v>
      </c>
      <c r="H84" s="8">
        <v>336</v>
      </c>
      <c r="I84" s="11">
        <v>0</v>
      </c>
      <c r="J84" s="7">
        <f t="shared" si="1"/>
        <v>100</v>
      </c>
      <c r="K84" s="7">
        <v>0</v>
      </c>
    </row>
    <row r="85" spans="1:11" ht="30" x14ac:dyDescent="0.2">
      <c r="A85" s="40">
        <v>12</v>
      </c>
      <c r="B85" s="38">
        <v>4</v>
      </c>
      <c r="C85" s="39">
        <v>9900000000</v>
      </c>
      <c r="D85" s="31">
        <v>200</v>
      </c>
      <c r="E85" s="32" t="s">
        <v>2</v>
      </c>
      <c r="F85" s="8">
        <f>+F86</f>
        <v>336</v>
      </c>
      <c r="G85" s="10">
        <v>0</v>
      </c>
      <c r="H85" s="8">
        <v>336</v>
      </c>
      <c r="I85" s="11">
        <v>0</v>
      </c>
      <c r="J85" s="7">
        <f t="shared" si="1"/>
        <v>100</v>
      </c>
      <c r="K85" s="7">
        <v>0</v>
      </c>
    </row>
    <row r="86" spans="1:11" ht="45" x14ac:dyDescent="0.2">
      <c r="A86" s="40">
        <v>12</v>
      </c>
      <c r="B86" s="38">
        <v>4</v>
      </c>
      <c r="C86" s="39">
        <v>9900000000</v>
      </c>
      <c r="D86" s="31">
        <v>240</v>
      </c>
      <c r="E86" s="32" t="s">
        <v>1</v>
      </c>
      <c r="F86" s="8">
        <v>336</v>
      </c>
      <c r="G86" s="10">
        <v>0</v>
      </c>
      <c r="H86" s="11">
        <v>336</v>
      </c>
      <c r="I86" s="11">
        <v>0</v>
      </c>
      <c r="J86" s="7">
        <f t="shared" si="1"/>
        <v>100</v>
      </c>
      <c r="K86" s="7">
        <v>0</v>
      </c>
    </row>
    <row r="87" spans="1:11" ht="15.75" x14ac:dyDescent="0.25">
      <c r="A87" s="41"/>
      <c r="B87" s="42"/>
      <c r="C87" s="43"/>
      <c r="D87" s="43"/>
      <c r="E87" s="44" t="s">
        <v>0</v>
      </c>
      <c r="F87" s="45">
        <f>+F82+F75+F63+F58+F45+F34+F29+F11+F40+F70</f>
        <v>232542.89999999997</v>
      </c>
      <c r="G87" s="45">
        <f>+G82+G75+G63+G58+G45+G34+G29+G11+G40+G70</f>
        <v>50551.1</v>
      </c>
      <c r="H87" s="45">
        <f>+H82+H75+H63+H58+H45+H34+H29+H11+H40+H70</f>
        <v>219767.4</v>
      </c>
      <c r="I87" s="45">
        <f>+I82+I75+I63+I58+I45+I34+I29+I11+I40+I70</f>
        <v>47663.1</v>
      </c>
      <c r="J87" s="6">
        <f t="shared" ref="J87:K87" si="41">H87/F87*100</f>
        <v>94.506174989647079</v>
      </c>
      <c r="K87" s="6">
        <f t="shared" si="41"/>
        <v>94.286969027380223</v>
      </c>
    </row>
    <row r="88" spans="1:11" ht="15.75" x14ac:dyDescent="0.2">
      <c r="A88" s="17"/>
      <c r="B88" s="14"/>
      <c r="C88" s="14"/>
      <c r="D88" s="14"/>
      <c r="E88" s="46"/>
      <c r="F88" s="14"/>
      <c r="G88" s="14"/>
      <c r="I88" s="17"/>
      <c r="J88" s="17"/>
      <c r="K88" s="17" t="s">
        <v>41</v>
      </c>
    </row>
    <row r="89" spans="1:11" ht="15" x14ac:dyDescent="0.2">
      <c r="E89" s="2"/>
    </row>
    <row r="90" spans="1:11" ht="15.75" x14ac:dyDescent="0.25">
      <c r="A90" s="3" t="s">
        <v>40</v>
      </c>
    </row>
    <row r="102" spans="1:2" ht="15.75" x14ac:dyDescent="0.2">
      <c r="A102" s="4" t="s">
        <v>39</v>
      </c>
    </row>
    <row r="103" spans="1:2" x14ac:dyDescent="0.2">
      <c r="A103" s="5"/>
    </row>
    <row r="107" spans="1:2" x14ac:dyDescent="0.2">
      <c r="B107" s="5"/>
    </row>
    <row r="108" spans="1:2" x14ac:dyDescent="0.2">
      <c r="B108" s="5"/>
    </row>
  </sheetData>
  <mergeCells count="10">
    <mergeCell ref="J8:K8"/>
    <mergeCell ref="A8:D8"/>
    <mergeCell ref="F8:G8"/>
    <mergeCell ref="E8:E9"/>
    <mergeCell ref="H8:I8"/>
    <mergeCell ref="H1:K1"/>
    <mergeCell ref="H2:K2"/>
    <mergeCell ref="H3:K3"/>
    <mergeCell ref="H4:K4"/>
    <mergeCell ref="A6:K6"/>
  </mergeCells>
  <pageMargins left="0.59055118110236227" right="0.39370078740157483" top="0.59055118110236227" bottom="0.59055118110236227" header="0.27559055118110237" footer="0.27559055118110237"/>
  <pageSetup paperSize="9" scale="53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Новый_12</vt:lpstr>
      <vt:lpstr>Новый_12!Заголовки_для_печати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Екатерина Михайловна Столповских</cp:lastModifiedBy>
  <cp:lastPrinted>2018-10-05T05:14:24Z</cp:lastPrinted>
  <dcterms:created xsi:type="dcterms:W3CDTF">2015-08-24T13:00:58Z</dcterms:created>
  <dcterms:modified xsi:type="dcterms:W3CDTF">2019-05-14T12:48:03Z</dcterms:modified>
</cp:coreProperties>
</file>