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95" yWindow="65491" windowWidth="11205" windowHeight="14550" activeTab="0"/>
  </bookViews>
  <sheets>
    <sheet name="Прил7" sheetId="1" r:id="rId1"/>
    <sheet name="Лист1" sheetId="2" r:id="rId2"/>
  </sheets>
  <definedNames>
    <definedName name="_xlnm.Print_Area" localSheetId="0">'Прил7'!$A$1:$S$124</definedName>
  </definedNames>
  <calcPr fullCalcOnLoad="1"/>
</workbook>
</file>

<file path=xl/sharedStrings.xml><?xml version="1.0" encoding="utf-8"?>
<sst xmlns="http://schemas.openxmlformats.org/spreadsheetml/2006/main" count="260" uniqueCount="73">
  <si>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</si>
  <si>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</si>
  <si>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</si>
  <si>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</si>
  <si>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</si>
  <si>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</si>
  <si>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</si>
  <si>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</si>
  <si>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</si>
  <si>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</si>
  <si>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</si>
  <si>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</si>
  <si>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</si>
  <si>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</si>
  <si>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</si>
  <si>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</si>
  <si>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</si>
  <si>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</si>
  <si>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</si>
  <si>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</si>
  <si>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</si>
  <si>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</si>
  <si>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</si>
  <si>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</si>
  <si>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</si>
  <si>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</si>
  <si>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</si>
  <si>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</si>
  <si>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</si>
  <si>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</si>
  <si>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</si>
  <si>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</si>
  <si>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</si>
  <si>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</si>
  <si>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</si>
  <si>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</si>
  <si>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</si>
  <si>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</si>
  <si>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</si>
  <si>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</si>
  <si>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</si>
  <si>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</si>
  <si>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</si>
  <si>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</si>
  <si>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</si>
  <si>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</si>
  <si>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</si>
  <si>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</si>
  <si>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</si>
  <si>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</si>
  <si>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</si>
  <si>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</si>
  <si>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</si>
  <si>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</si>
  <si>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</si>
  <si>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</si>
  <si>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</si>
  <si>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</si>
  <si>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</si>
  <si>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</si>
  <si>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 xml:space="preserve">         Сумма</t>
  </si>
  <si>
    <t>Код главно-го распо-рядителя средств бюджета</t>
  </si>
  <si>
    <t>в том числе средства вышестоящих бюджетов</t>
  </si>
  <si>
    <t>Условно утверждаемые расходы</t>
  </si>
  <si>
    <t>Всего с учетом условно утверждаемых расходов</t>
  </si>
  <si>
    <t>Приложение  7</t>
  </si>
  <si>
    <t>2025 год- всего</t>
  </si>
  <si>
    <t>Защита населения и территории от чрезвычайных ситуаций природного и техногенного характера, пожарная безопасность</t>
  </si>
  <si>
    <t>от "____"_______________ 2023 г. №______</t>
  </si>
  <si>
    <t>Ведомственная структура расходов бюджета Советского внутригородского района городского округа Самара Самарской области на плановый период 2025 и 2026 годов</t>
  </si>
  <si>
    <t>2026 год- всего</t>
  </si>
  <si>
    <t>Муниципальная программа "Комфортная городская среда" на 2018-2025 годы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</si>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</sst>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0_ ;\-#,##0.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0" fontId="5" fillId="0" borderId="0" xfId="52" applyFont="1" applyFill="1">
      <alignment/>
      <protection/>
    </xf>
    <xf numFmtId="0" fontId="4" fillId="0" borderId="10" xfId="52" applyFont="1" applyFill="1" applyBorder="1" applyProtection="1">
      <alignment/>
      <protection hidden="1"/>
    </xf>
    <xf numFmtId="170" fontId="4" fillId="0" borderId="0" xfId="52" applyNumberFormat="1" applyFont="1" applyFill="1">
      <alignment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6" fontId="5" fillId="0" borderId="10" xfId="52" applyNumberFormat="1" applyFont="1" applyFill="1" applyBorder="1" applyAlignment="1" applyProtection="1">
      <alignment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Font="1" applyFill="1" applyBorder="1">
      <alignment/>
      <protection/>
    </xf>
    <xf numFmtId="16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Protection="1">
      <alignment/>
      <protection hidden="1"/>
    </xf>
    <xf numFmtId="164" fontId="5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52" applyFont="1" applyFill="1" applyBorder="1" applyAlignment="1">
      <alignment horizontal="center" wrapText="1"/>
      <protection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0" fillId="0" borderId="0" xfId="0" applyFont="1" applyFill="1" applyAlignment="1">
      <alignment horizontal="center" vertical="center"/>
    </xf>
    <xf numFmtId="0" fontId="5" fillId="0" borderId="0" xfId="52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52" applyNumberFormat="1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showGridLines="0" tabSelected="1" zoomScale="95" zoomScaleNormal="95" zoomScalePageLayoutView="0" workbookViewId="0" topLeftCell="J112">
      <selection activeCell="P129" sqref="P129"/>
    </sheetView>
  </sheetViews>
  <sheetFormatPr defaultColWidth="9.140625" defaultRowHeight="15"/>
  <cols>
    <col min="1" max="9" width="0" style="24" hidden="1" customWidth="1"/>
    <col min="10" max="10" width="37.28125" style="24" customWidth="1"/>
    <col min="11" max="11" width="9.57421875" style="24" customWidth="1"/>
    <col min="12" max="12" width="7.140625" style="24" customWidth="1"/>
    <col min="13" max="13" width="7.421875" style="24" customWidth="1"/>
    <col min="14" max="14" width="14.00390625" style="24" customWidth="1"/>
    <col min="15" max="15" width="7.00390625" style="24" customWidth="1"/>
    <col min="16" max="16" width="12.28125" style="24" customWidth="1"/>
    <col min="17" max="17" width="12.57421875" style="24" customWidth="1"/>
    <col min="18" max="18" width="13.8515625" style="24" customWidth="1"/>
    <col min="19" max="19" width="14.28125" style="24" customWidth="1"/>
    <col min="20" max="20" width="13.140625" style="24" customWidth="1"/>
    <col min="21" max="21" width="9.140625" style="24" customWidth="1"/>
    <col min="22" max="16384" width="9.140625" style="24" customWidth="1"/>
  </cols>
  <sheetData>
    <row r="1" spans="1:19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O1" s="1"/>
      <c r="P1" s="1" t="s">
        <v>65</v>
      </c>
      <c r="R1" s="1"/>
      <c r="S1" s="1"/>
    </row>
    <row r="2" spans="1:19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O2" s="1"/>
      <c r="P2" s="1" t="s">
        <v>39</v>
      </c>
      <c r="R2" s="1"/>
      <c r="S2" s="1"/>
    </row>
    <row r="3" spans="1:19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O3" s="1"/>
      <c r="P3" s="1" t="s">
        <v>38</v>
      </c>
      <c r="R3" s="1"/>
      <c r="S3" s="1"/>
    </row>
    <row r="4" spans="1:1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O4" s="1"/>
      <c r="P4" s="1" t="s">
        <v>37</v>
      </c>
      <c r="R4" s="1"/>
      <c r="S4" s="1"/>
    </row>
    <row r="5" spans="1:19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O5" s="1"/>
      <c r="P5" s="1" t="s">
        <v>68</v>
      </c>
      <c r="R5" s="1"/>
      <c r="S5" s="1"/>
    </row>
    <row r="6" spans="1:19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ht="3.75" customHeight="1">
      <c r="A7" s="3"/>
      <c r="B7" s="3"/>
      <c r="C7" s="3"/>
      <c r="D7" s="3"/>
      <c r="E7" s="3"/>
      <c r="F7" s="3"/>
      <c r="G7" s="3"/>
      <c r="H7" s="3"/>
      <c r="I7" s="3"/>
      <c r="J7" s="55"/>
      <c r="K7" s="56"/>
      <c r="L7" s="56"/>
      <c r="M7" s="56"/>
      <c r="N7" s="56"/>
      <c r="O7" s="56"/>
      <c r="P7" s="25"/>
      <c r="Q7" s="25"/>
      <c r="R7" s="25"/>
      <c r="S7" s="25"/>
    </row>
    <row r="8" spans="1:19" ht="20.25" customHeight="1">
      <c r="A8" s="3"/>
      <c r="B8" s="3"/>
      <c r="C8" s="3"/>
      <c r="D8" s="3"/>
      <c r="E8" s="3"/>
      <c r="F8" s="3"/>
      <c r="G8" s="3"/>
      <c r="H8" s="3"/>
      <c r="I8" s="3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45" customHeight="1">
      <c r="A9" s="3"/>
      <c r="B9" s="12"/>
      <c r="C9" s="12"/>
      <c r="D9" s="12"/>
      <c r="E9" s="12"/>
      <c r="F9" s="12"/>
      <c r="G9" s="12"/>
      <c r="H9" s="12"/>
      <c r="I9" s="12"/>
      <c r="J9" s="58" t="s">
        <v>69</v>
      </c>
      <c r="K9" s="58"/>
      <c r="L9" s="58"/>
      <c r="M9" s="58"/>
      <c r="N9" s="58"/>
      <c r="O9" s="58"/>
      <c r="P9" s="58"/>
      <c r="Q9" s="58"/>
      <c r="R9" s="58"/>
      <c r="S9" s="58"/>
    </row>
    <row r="10" spans="1:19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4"/>
      <c r="R10" s="2"/>
      <c r="S10" s="4" t="s">
        <v>36</v>
      </c>
    </row>
    <row r="11" spans="1:19" s="27" customFormat="1" ht="33" customHeight="1">
      <c r="A11" s="26"/>
      <c r="B11" s="22"/>
      <c r="C11" s="22"/>
      <c r="D11" s="22"/>
      <c r="E11" s="22"/>
      <c r="F11" s="22"/>
      <c r="G11" s="22"/>
      <c r="H11" s="22"/>
      <c r="I11" s="59"/>
      <c r="J11" s="60" t="s">
        <v>35</v>
      </c>
      <c r="K11" s="60" t="s">
        <v>61</v>
      </c>
      <c r="L11" s="61" t="s">
        <v>34</v>
      </c>
      <c r="M11" s="61"/>
      <c r="N11" s="61"/>
      <c r="O11" s="61"/>
      <c r="P11" s="62" t="s">
        <v>60</v>
      </c>
      <c r="Q11" s="63"/>
      <c r="R11" s="63"/>
      <c r="S11" s="64"/>
    </row>
    <row r="12" spans="1:19" ht="78.75">
      <c r="A12" s="3"/>
      <c r="B12" s="2"/>
      <c r="C12" s="2"/>
      <c r="D12" s="2"/>
      <c r="E12" s="2"/>
      <c r="F12" s="2"/>
      <c r="G12" s="2"/>
      <c r="H12" s="2"/>
      <c r="I12" s="59"/>
      <c r="J12" s="60"/>
      <c r="K12" s="60"/>
      <c r="L12" s="5" t="s">
        <v>33</v>
      </c>
      <c r="M12" s="5" t="s">
        <v>32</v>
      </c>
      <c r="N12" s="5" t="s">
        <v>31</v>
      </c>
      <c r="O12" s="5" t="s">
        <v>30</v>
      </c>
      <c r="P12" s="5" t="s">
        <v>66</v>
      </c>
      <c r="Q12" s="5" t="s">
        <v>29</v>
      </c>
      <c r="R12" s="5" t="s">
        <v>70</v>
      </c>
      <c r="S12" s="5" t="s">
        <v>62</v>
      </c>
    </row>
    <row r="13" spans="1:19" ht="14.25" customHeight="1">
      <c r="A13" s="3"/>
      <c r="B13" s="13" t="s">
        <v>28</v>
      </c>
      <c r="C13" s="14"/>
      <c r="D13" s="15"/>
      <c r="E13" s="15"/>
      <c r="F13" s="15"/>
      <c r="G13" s="15"/>
      <c r="H13" s="13"/>
      <c r="I13" s="15" t="s">
        <v>27</v>
      </c>
      <c r="J13" s="5">
        <v>1</v>
      </c>
      <c r="K13" s="30">
        <v>2</v>
      </c>
      <c r="L13" s="5">
        <v>3</v>
      </c>
      <c r="M13" s="5">
        <v>4</v>
      </c>
      <c r="N13" s="5">
        <v>5</v>
      </c>
      <c r="O13" s="5">
        <v>6</v>
      </c>
      <c r="P13" s="5">
        <v>7</v>
      </c>
      <c r="Q13" s="5">
        <v>8</v>
      </c>
      <c r="R13" s="5">
        <v>7</v>
      </c>
      <c r="S13" s="5">
        <v>8</v>
      </c>
    </row>
    <row r="14" spans="1:19" ht="52.5" customHeight="1">
      <c r="A14" s="23"/>
      <c r="B14" s="65">
        <v>944</v>
      </c>
      <c r="C14" s="65"/>
      <c r="D14" s="65"/>
      <c r="E14" s="65"/>
      <c r="F14" s="65"/>
      <c r="G14" s="65"/>
      <c r="H14" s="65"/>
      <c r="I14" s="66"/>
      <c r="J14" s="31" t="s">
        <v>26</v>
      </c>
      <c r="K14" s="16">
        <v>944</v>
      </c>
      <c r="L14" s="32" t="s">
        <v>3</v>
      </c>
      <c r="M14" s="32" t="s">
        <v>3</v>
      </c>
      <c r="N14" s="33" t="s">
        <v>3</v>
      </c>
      <c r="O14" s="16" t="s">
        <v>3</v>
      </c>
      <c r="P14" s="46">
        <f>+P15+P38+P43+P48++P56+P91+P100+P110+P105+P117</f>
        <v>187276</v>
      </c>
      <c r="Q14" s="46">
        <f>+Q15+Q38+Q43+Q48++Q56+Q91+Q100+Q110+Q105+Q117</f>
        <v>1976</v>
      </c>
      <c r="R14" s="46">
        <f>+R15+R38+R43+R48++R56+R91+R100+R110+R105+R117</f>
        <v>188093.00000000003</v>
      </c>
      <c r="S14" s="46">
        <f>+S15+S38+S43+S48++S56+S91+S100+S110+S105+S117</f>
        <v>0</v>
      </c>
    </row>
    <row r="15" spans="1:19" ht="18" customHeight="1">
      <c r="A15" s="23"/>
      <c r="B15" s="53">
        <v>100</v>
      </c>
      <c r="C15" s="53"/>
      <c r="D15" s="53"/>
      <c r="E15" s="53"/>
      <c r="F15" s="53"/>
      <c r="G15" s="53"/>
      <c r="H15" s="53"/>
      <c r="I15" s="54"/>
      <c r="J15" s="34" t="s">
        <v>25</v>
      </c>
      <c r="K15" s="16">
        <v>944</v>
      </c>
      <c r="L15" s="32">
        <v>1</v>
      </c>
      <c r="M15" s="32" t="s">
        <v>3</v>
      </c>
      <c r="N15" s="33" t="s">
        <v>3</v>
      </c>
      <c r="O15" s="16" t="s">
        <v>3</v>
      </c>
      <c r="P15" s="46">
        <f>+P20+P28+P32+P16</f>
        <v>145702.90000000002</v>
      </c>
      <c r="Q15" s="46">
        <f>+Q20+Q28+Q32+Q16</f>
        <v>1976</v>
      </c>
      <c r="R15" s="46">
        <f>+R20+R28+R32+R16</f>
        <v>146552.90000000002</v>
      </c>
      <c r="S15" s="46">
        <f>+S20+S28+S32+S16</f>
        <v>0</v>
      </c>
    </row>
    <row r="16" spans="1:19" ht="79.5" customHeight="1">
      <c r="A16" s="23"/>
      <c r="B16" s="17"/>
      <c r="C16" s="17"/>
      <c r="D16" s="17"/>
      <c r="E16" s="17"/>
      <c r="F16" s="17"/>
      <c r="G16" s="17"/>
      <c r="H16" s="17"/>
      <c r="I16" s="18"/>
      <c r="J16" s="35" t="s">
        <v>51</v>
      </c>
      <c r="K16" s="17">
        <v>944</v>
      </c>
      <c r="L16" s="36">
        <v>1</v>
      </c>
      <c r="M16" s="36">
        <v>2</v>
      </c>
      <c r="N16" s="37"/>
      <c r="O16" s="17"/>
      <c r="P16" s="48">
        <f aca="true" t="shared" si="0" ref="P16:S18">+P17</f>
        <v>3365.1</v>
      </c>
      <c r="Q16" s="48">
        <f t="shared" si="0"/>
        <v>0</v>
      </c>
      <c r="R16" s="48">
        <f t="shared" si="0"/>
        <v>3365.1</v>
      </c>
      <c r="S16" s="48">
        <f t="shared" si="0"/>
        <v>0</v>
      </c>
    </row>
    <row r="17" spans="1:19" ht="18" customHeight="1">
      <c r="A17" s="23"/>
      <c r="B17" s="17"/>
      <c r="C17" s="17"/>
      <c r="D17" s="17"/>
      <c r="E17" s="17"/>
      <c r="F17" s="17"/>
      <c r="G17" s="17"/>
      <c r="H17" s="17"/>
      <c r="I17" s="18"/>
      <c r="J17" s="19" t="s">
        <v>4</v>
      </c>
      <c r="K17" s="17">
        <v>944</v>
      </c>
      <c r="L17" s="36">
        <v>1</v>
      </c>
      <c r="M17" s="36">
        <v>2</v>
      </c>
      <c r="N17" s="37" t="s">
        <v>1</v>
      </c>
      <c r="O17" s="17"/>
      <c r="P17" s="48">
        <f t="shared" si="0"/>
        <v>3365.1</v>
      </c>
      <c r="Q17" s="48">
        <f t="shared" si="0"/>
        <v>0</v>
      </c>
      <c r="R17" s="48">
        <f t="shared" si="0"/>
        <v>3365.1</v>
      </c>
      <c r="S17" s="48">
        <f t="shared" si="0"/>
        <v>0</v>
      </c>
    </row>
    <row r="18" spans="1:19" ht="126">
      <c r="A18" s="23"/>
      <c r="B18" s="17"/>
      <c r="C18" s="17"/>
      <c r="D18" s="17"/>
      <c r="E18" s="17"/>
      <c r="F18" s="17"/>
      <c r="G18" s="17"/>
      <c r="H18" s="17"/>
      <c r="I18" s="18"/>
      <c r="J18" s="35" t="s">
        <v>22</v>
      </c>
      <c r="K18" s="17">
        <v>944</v>
      </c>
      <c r="L18" s="36">
        <v>1</v>
      </c>
      <c r="M18" s="36">
        <v>2</v>
      </c>
      <c r="N18" s="37" t="s">
        <v>1</v>
      </c>
      <c r="O18" s="17">
        <v>100</v>
      </c>
      <c r="P18" s="48">
        <f t="shared" si="0"/>
        <v>3365.1</v>
      </c>
      <c r="Q18" s="48">
        <f t="shared" si="0"/>
        <v>0</v>
      </c>
      <c r="R18" s="48">
        <f t="shared" si="0"/>
        <v>3365.1</v>
      </c>
      <c r="S18" s="48">
        <f t="shared" si="0"/>
        <v>0</v>
      </c>
    </row>
    <row r="19" spans="1:19" ht="61.5" customHeight="1">
      <c r="A19" s="23"/>
      <c r="B19" s="17"/>
      <c r="C19" s="17"/>
      <c r="D19" s="17"/>
      <c r="E19" s="17"/>
      <c r="F19" s="17"/>
      <c r="G19" s="17"/>
      <c r="H19" s="17"/>
      <c r="I19" s="18"/>
      <c r="J19" s="19" t="s">
        <v>21</v>
      </c>
      <c r="K19" s="17">
        <v>944</v>
      </c>
      <c r="L19" s="36">
        <v>1</v>
      </c>
      <c r="M19" s="36">
        <v>2</v>
      </c>
      <c r="N19" s="37" t="s">
        <v>1</v>
      </c>
      <c r="O19" s="17">
        <v>120</v>
      </c>
      <c r="P19" s="48">
        <v>3365.1</v>
      </c>
      <c r="Q19" s="48">
        <v>0</v>
      </c>
      <c r="R19" s="48">
        <v>3365.1</v>
      </c>
      <c r="S19" s="48">
        <v>0</v>
      </c>
    </row>
    <row r="20" spans="1:19" ht="104.25" customHeight="1">
      <c r="A20" s="23"/>
      <c r="B20" s="53">
        <v>104</v>
      </c>
      <c r="C20" s="53"/>
      <c r="D20" s="53"/>
      <c r="E20" s="53"/>
      <c r="F20" s="53"/>
      <c r="G20" s="53"/>
      <c r="H20" s="53"/>
      <c r="I20" s="54"/>
      <c r="J20" s="35" t="s">
        <v>24</v>
      </c>
      <c r="K20" s="17">
        <v>944</v>
      </c>
      <c r="L20" s="36">
        <v>1</v>
      </c>
      <c r="M20" s="36">
        <v>4</v>
      </c>
      <c r="N20" s="37" t="s">
        <v>3</v>
      </c>
      <c r="O20" s="17" t="s">
        <v>3</v>
      </c>
      <c r="P20" s="48">
        <f>+P23+P25+P26</f>
        <v>83816.40000000001</v>
      </c>
      <c r="Q20" s="48">
        <f>+Q23+Q25+Q26</f>
        <v>1976</v>
      </c>
      <c r="R20" s="48">
        <f>+R23+R25+R26</f>
        <v>83816.40000000001</v>
      </c>
      <c r="S20" s="48">
        <f>+S23+S25+S26</f>
        <v>0</v>
      </c>
    </row>
    <row r="21" spans="1:19" ht="23.25" customHeight="1">
      <c r="A21" s="23"/>
      <c r="B21" s="53" t="s">
        <v>1</v>
      </c>
      <c r="C21" s="53"/>
      <c r="D21" s="53"/>
      <c r="E21" s="53"/>
      <c r="F21" s="53"/>
      <c r="G21" s="53"/>
      <c r="H21" s="53"/>
      <c r="I21" s="54"/>
      <c r="J21" s="19" t="s">
        <v>4</v>
      </c>
      <c r="K21" s="17">
        <v>944</v>
      </c>
      <c r="L21" s="36">
        <v>1</v>
      </c>
      <c r="M21" s="36">
        <v>4</v>
      </c>
      <c r="N21" s="37" t="s">
        <v>1</v>
      </c>
      <c r="O21" s="17" t="s">
        <v>3</v>
      </c>
      <c r="P21" s="48">
        <f>+P23+P25+P26</f>
        <v>83816.40000000001</v>
      </c>
      <c r="Q21" s="48">
        <f>+Q23+Q25+Q26</f>
        <v>1976</v>
      </c>
      <c r="R21" s="48">
        <f>+R23+R25+R26</f>
        <v>83816.40000000001</v>
      </c>
      <c r="S21" s="48">
        <f>+S23+S25</f>
        <v>0</v>
      </c>
    </row>
    <row r="22" spans="1:20" ht="127.5" customHeight="1">
      <c r="A22" s="23"/>
      <c r="B22" s="53">
        <v>100</v>
      </c>
      <c r="C22" s="53"/>
      <c r="D22" s="53"/>
      <c r="E22" s="53"/>
      <c r="F22" s="53"/>
      <c r="G22" s="53"/>
      <c r="H22" s="53"/>
      <c r="I22" s="54"/>
      <c r="J22" s="35" t="s">
        <v>22</v>
      </c>
      <c r="K22" s="17">
        <v>944</v>
      </c>
      <c r="L22" s="36">
        <v>1</v>
      </c>
      <c r="M22" s="36">
        <v>4</v>
      </c>
      <c r="N22" s="37" t="s">
        <v>1</v>
      </c>
      <c r="O22" s="17">
        <v>100</v>
      </c>
      <c r="P22" s="48">
        <f>+P23</f>
        <v>82991.1</v>
      </c>
      <c r="Q22" s="48">
        <f>+Q23</f>
        <v>1976</v>
      </c>
      <c r="R22" s="48">
        <f>+R23</f>
        <v>82991.1</v>
      </c>
      <c r="S22" s="48">
        <f>+S23</f>
        <v>0</v>
      </c>
      <c r="T22" s="52"/>
    </row>
    <row r="23" spans="1:20" ht="50.25" customHeight="1">
      <c r="A23" s="23"/>
      <c r="B23" s="53">
        <v>120</v>
      </c>
      <c r="C23" s="53"/>
      <c r="D23" s="53"/>
      <c r="E23" s="53"/>
      <c r="F23" s="53"/>
      <c r="G23" s="53"/>
      <c r="H23" s="53"/>
      <c r="I23" s="54"/>
      <c r="J23" s="19" t="s">
        <v>21</v>
      </c>
      <c r="K23" s="17">
        <v>944</v>
      </c>
      <c r="L23" s="36">
        <v>1</v>
      </c>
      <c r="M23" s="36">
        <v>4</v>
      </c>
      <c r="N23" s="37" t="s">
        <v>1</v>
      </c>
      <c r="O23" s="17">
        <v>120</v>
      </c>
      <c r="P23" s="48">
        <v>82991.1</v>
      </c>
      <c r="Q23" s="48">
        <v>1976</v>
      </c>
      <c r="R23" s="48">
        <v>82991.1</v>
      </c>
      <c r="S23" s="48">
        <v>0</v>
      </c>
      <c r="T23" s="52"/>
    </row>
    <row r="24" spans="1:19" ht="47.25">
      <c r="A24" s="23"/>
      <c r="B24" s="53">
        <v>200</v>
      </c>
      <c r="C24" s="53"/>
      <c r="D24" s="53"/>
      <c r="E24" s="53"/>
      <c r="F24" s="53"/>
      <c r="G24" s="53"/>
      <c r="H24" s="53"/>
      <c r="I24" s="54"/>
      <c r="J24" s="35" t="s">
        <v>42</v>
      </c>
      <c r="K24" s="17">
        <v>944</v>
      </c>
      <c r="L24" s="36">
        <v>1</v>
      </c>
      <c r="M24" s="36">
        <v>4</v>
      </c>
      <c r="N24" s="37" t="s">
        <v>1</v>
      </c>
      <c r="O24" s="17">
        <v>200</v>
      </c>
      <c r="P24" s="48">
        <f>+P25</f>
        <v>793.3</v>
      </c>
      <c r="Q24" s="48">
        <f>+Q25</f>
        <v>0</v>
      </c>
      <c r="R24" s="48">
        <f>+R25</f>
        <v>793.3</v>
      </c>
      <c r="S24" s="48">
        <f>+S25</f>
        <v>0</v>
      </c>
    </row>
    <row r="25" spans="1:19" ht="65.25" customHeight="1">
      <c r="A25" s="23"/>
      <c r="B25" s="53">
        <v>240</v>
      </c>
      <c r="C25" s="53"/>
      <c r="D25" s="53"/>
      <c r="E25" s="53"/>
      <c r="F25" s="53"/>
      <c r="G25" s="53"/>
      <c r="H25" s="53"/>
      <c r="I25" s="54"/>
      <c r="J25" s="19" t="s">
        <v>2</v>
      </c>
      <c r="K25" s="17">
        <v>944</v>
      </c>
      <c r="L25" s="36">
        <v>1</v>
      </c>
      <c r="M25" s="36">
        <v>4</v>
      </c>
      <c r="N25" s="37" t="s">
        <v>1</v>
      </c>
      <c r="O25" s="17">
        <v>240</v>
      </c>
      <c r="P25" s="48">
        <v>793.3</v>
      </c>
      <c r="Q25" s="48">
        <v>0</v>
      </c>
      <c r="R25" s="48">
        <v>793.3</v>
      </c>
      <c r="S25" s="48">
        <v>0</v>
      </c>
    </row>
    <row r="26" spans="1:19" ht="25.5" customHeight="1">
      <c r="A26" s="23"/>
      <c r="B26" s="17"/>
      <c r="C26" s="17"/>
      <c r="D26" s="17"/>
      <c r="E26" s="17"/>
      <c r="F26" s="17"/>
      <c r="G26" s="17"/>
      <c r="H26" s="17"/>
      <c r="I26" s="18"/>
      <c r="J26" s="35" t="s">
        <v>6</v>
      </c>
      <c r="K26" s="17">
        <v>944</v>
      </c>
      <c r="L26" s="36">
        <v>1</v>
      </c>
      <c r="M26" s="36">
        <v>4</v>
      </c>
      <c r="N26" s="37" t="s">
        <v>1</v>
      </c>
      <c r="O26" s="17">
        <v>800</v>
      </c>
      <c r="P26" s="48">
        <f>P27</f>
        <v>32</v>
      </c>
      <c r="Q26" s="48">
        <f>Q27</f>
        <v>0</v>
      </c>
      <c r="R26" s="48">
        <f>R27</f>
        <v>32</v>
      </c>
      <c r="S26" s="48">
        <f>S27</f>
        <v>0</v>
      </c>
    </row>
    <row r="27" spans="1:19" ht="35.25" customHeight="1">
      <c r="A27" s="23"/>
      <c r="B27" s="17"/>
      <c r="C27" s="17"/>
      <c r="D27" s="17"/>
      <c r="E27" s="17"/>
      <c r="F27" s="17"/>
      <c r="G27" s="17"/>
      <c r="H27" s="17"/>
      <c r="I27" s="18"/>
      <c r="J27" s="19" t="s">
        <v>23</v>
      </c>
      <c r="K27" s="17">
        <v>944</v>
      </c>
      <c r="L27" s="36">
        <v>1</v>
      </c>
      <c r="M27" s="36">
        <v>4</v>
      </c>
      <c r="N27" s="37" t="s">
        <v>1</v>
      </c>
      <c r="O27" s="17">
        <v>850</v>
      </c>
      <c r="P27" s="51">
        <v>32</v>
      </c>
      <c r="Q27" s="51">
        <v>0</v>
      </c>
      <c r="R27" s="51">
        <v>32</v>
      </c>
      <c r="S27" s="51">
        <v>0</v>
      </c>
    </row>
    <row r="28" spans="1:19" ht="21" customHeight="1">
      <c r="A28" s="23"/>
      <c r="B28" s="17"/>
      <c r="C28" s="17"/>
      <c r="D28" s="17"/>
      <c r="E28" s="17"/>
      <c r="F28" s="17"/>
      <c r="G28" s="17"/>
      <c r="H28" s="17"/>
      <c r="I28" s="18"/>
      <c r="J28" s="19" t="s">
        <v>48</v>
      </c>
      <c r="K28" s="17">
        <v>944</v>
      </c>
      <c r="L28" s="36">
        <v>1</v>
      </c>
      <c r="M28" s="36">
        <v>11</v>
      </c>
      <c r="N28" s="37"/>
      <c r="O28" s="17"/>
      <c r="P28" s="47">
        <f>+P29</f>
        <v>50</v>
      </c>
      <c r="Q28" s="47">
        <v>0</v>
      </c>
      <c r="R28" s="47">
        <f>+R29</f>
        <v>50</v>
      </c>
      <c r="S28" s="47">
        <v>0</v>
      </c>
    </row>
    <row r="29" spans="1:19" ht="21" customHeight="1">
      <c r="A29" s="23"/>
      <c r="B29" s="17"/>
      <c r="C29" s="17"/>
      <c r="D29" s="17"/>
      <c r="E29" s="17"/>
      <c r="F29" s="17"/>
      <c r="G29" s="17"/>
      <c r="H29" s="17"/>
      <c r="I29" s="18"/>
      <c r="J29" s="19" t="s">
        <v>4</v>
      </c>
      <c r="K29" s="17">
        <v>944</v>
      </c>
      <c r="L29" s="36">
        <v>1</v>
      </c>
      <c r="M29" s="36">
        <v>11</v>
      </c>
      <c r="N29" s="37" t="s">
        <v>1</v>
      </c>
      <c r="O29" s="17"/>
      <c r="P29" s="47">
        <f>+P30</f>
        <v>50</v>
      </c>
      <c r="Q29" s="47">
        <v>0</v>
      </c>
      <c r="R29" s="47">
        <f>+R30</f>
        <v>50</v>
      </c>
      <c r="S29" s="47">
        <v>0</v>
      </c>
    </row>
    <row r="30" spans="1:19" ht="21" customHeight="1">
      <c r="A30" s="23"/>
      <c r="B30" s="17"/>
      <c r="C30" s="17"/>
      <c r="D30" s="17"/>
      <c r="E30" s="17"/>
      <c r="F30" s="17"/>
      <c r="G30" s="17"/>
      <c r="H30" s="17"/>
      <c r="I30" s="18"/>
      <c r="J30" s="19" t="s">
        <v>6</v>
      </c>
      <c r="K30" s="17">
        <v>944</v>
      </c>
      <c r="L30" s="36">
        <v>1</v>
      </c>
      <c r="M30" s="36">
        <v>11</v>
      </c>
      <c r="N30" s="37" t="s">
        <v>1</v>
      </c>
      <c r="O30" s="17">
        <v>800</v>
      </c>
      <c r="P30" s="47">
        <f>+P31</f>
        <v>50</v>
      </c>
      <c r="Q30" s="47">
        <v>0</v>
      </c>
      <c r="R30" s="47">
        <f>+R31</f>
        <v>50</v>
      </c>
      <c r="S30" s="47">
        <v>0</v>
      </c>
    </row>
    <row r="31" spans="1:19" ht="21" customHeight="1">
      <c r="A31" s="23"/>
      <c r="B31" s="17"/>
      <c r="C31" s="17"/>
      <c r="D31" s="17"/>
      <c r="E31" s="17"/>
      <c r="F31" s="17"/>
      <c r="G31" s="17"/>
      <c r="H31" s="17"/>
      <c r="I31" s="18"/>
      <c r="J31" s="19" t="s">
        <v>49</v>
      </c>
      <c r="K31" s="17">
        <v>944</v>
      </c>
      <c r="L31" s="36">
        <v>1</v>
      </c>
      <c r="M31" s="36">
        <v>11</v>
      </c>
      <c r="N31" s="37" t="s">
        <v>1</v>
      </c>
      <c r="O31" s="17">
        <v>870</v>
      </c>
      <c r="P31" s="47">
        <v>50</v>
      </c>
      <c r="Q31" s="47">
        <v>0</v>
      </c>
      <c r="R31" s="47">
        <v>50</v>
      </c>
      <c r="S31" s="47">
        <v>0</v>
      </c>
    </row>
    <row r="32" spans="1:19" ht="36" customHeight="1">
      <c r="A32" s="23"/>
      <c r="B32" s="53">
        <v>113</v>
      </c>
      <c r="C32" s="53"/>
      <c r="D32" s="53"/>
      <c r="E32" s="53"/>
      <c r="F32" s="53"/>
      <c r="G32" s="53"/>
      <c r="H32" s="53"/>
      <c r="I32" s="54"/>
      <c r="J32" s="35" t="s">
        <v>20</v>
      </c>
      <c r="K32" s="17">
        <v>944</v>
      </c>
      <c r="L32" s="36">
        <v>1</v>
      </c>
      <c r="M32" s="36">
        <v>13</v>
      </c>
      <c r="N32" s="37"/>
      <c r="O32" s="17"/>
      <c r="P32" s="48">
        <f>+P33</f>
        <v>58471.4</v>
      </c>
      <c r="Q32" s="48">
        <f>+Q33</f>
        <v>0</v>
      </c>
      <c r="R32" s="48">
        <f>+R33</f>
        <v>59321.4</v>
      </c>
      <c r="S32" s="48">
        <v>0</v>
      </c>
    </row>
    <row r="33" spans="1:19" ht="31.5">
      <c r="A33" s="23"/>
      <c r="B33" s="53" t="s">
        <v>1</v>
      </c>
      <c r="C33" s="53"/>
      <c r="D33" s="53"/>
      <c r="E33" s="53"/>
      <c r="F33" s="53"/>
      <c r="G33" s="53"/>
      <c r="H33" s="53"/>
      <c r="I33" s="54"/>
      <c r="J33" s="19" t="s">
        <v>4</v>
      </c>
      <c r="K33" s="17">
        <v>944</v>
      </c>
      <c r="L33" s="36">
        <v>1</v>
      </c>
      <c r="M33" s="36">
        <v>13</v>
      </c>
      <c r="N33" s="37" t="s">
        <v>1</v>
      </c>
      <c r="O33" s="17" t="s">
        <v>3</v>
      </c>
      <c r="P33" s="48">
        <f>+P34+P36</f>
        <v>58471.4</v>
      </c>
      <c r="Q33" s="48">
        <f>+Q34+Q36</f>
        <v>0</v>
      </c>
      <c r="R33" s="48">
        <f>+R34+R36</f>
        <v>59321.4</v>
      </c>
      <c r="S33" s="48">
        <v>0</v>
      </c>
    </row>
    <row r="34" spans="1:19" ht="44.25" customHeight="1">
      <c r="A34" s="23"/>
      <c r="B34" s="17"/>
      <c r="C34" s="17"/>
      <c r="D34" s="17"/>
      <c r="E34" s="17"/>
      <c r="F34" s="17"/>
      <c r="G34" s="17"/>
      <c r="H34" s="17"/>
      <c r="I34" s="18"/>
      <c r="J34" s="35" t="s">
        <v>42</v>
      </c>
      <c r="K34" s="17">
        <v>944</v>
      </c>
      <c r="L34" s="36">
        <v>1</v>
      </c>
      <c r="M34" s="36">
        <v>13</v>
      </c>
      <c r="N34" s="37" t="s">
        <v>1</v>
      </c>
      <c r="O34" s="17">
        <v>200</v>
      </c>
      <c r="P34" s="48">
        <f>+P35</f>
        <v>1470</v>
      </c>
      <c r="Q34" s="48">
        <v>0</v>
      </c>
      <c r="R34" s="48">
        <f>+R35</f>
        <v>1470</v>
      </c>
      <c r="S34" s="48">
        <v>0</v>
      </c>
    </row>
    <row r="35" spans="1:19" ht="63">
      <c r="A35" s="23"/>
      <c r="B35" s="17"/>
      <c r="C35" s="17"/>
      <c r="D35" s="17"/>
      <c r="E35" s="17"/>
      <c r="F35" s="17"/>
      <c r="G35" s="17"/>
      <c r="H35" s="17"/>
      <c r="I35" s="18"/>
      <c r="J35" s="35" t="s">
        <v>2</v>
      </c>
      <c r="K35" s="17">
        <v>944</v>
      </c>
      <c r="L35" s="36">
        <v>1</v>
      </c>
      <c r="M35" s="36">
        <v>13</v>
      </c>
      <c r="N35" s="37" t="s">
        <v>1</v>
      </c>
      <c r="O35" s="17">
        <v>240</v>
      </c>
      <c r="P35" s="48">
        <v>1470</v>
      </c>
      <c r="Q35" s="48">
        <v>0</v>
      </c>
      <c r="R35" s="48">
        <v>1470</v>
      </c>
      <c r="S35" s="48">
        <v>0</v>
      </c>
    </row>
    <row r="36" spans="1:19" ht="79.5" customHeight="1">
      <c r="A36" s="23"/>
      <c r="B36" s="53">
        <v>600</v>
      </c>
      <c r="C36" s="53"/>
      <c r="D36" s="53"/>
      <c r="E36" s="53"/>
      <c r="F36" s="53"/>
      <c r="G36" s="53"/>
      <c r="H36" s="53"/>
      <c r="I36" s="54"/>
      <c r="J36" s="35" t="s">
        <v>15</v>
      </c>
      <c r="K36" s="17">
        <v>944</v>
      </c>
      <c r="L36" s="36">
        <v>1</v>
      </c>
      <c r="M36" s="36">
        <v>13</v>
      </c>
      <c r="N36" s="37" t="s">
        <v>1</v>
      </c>
      <c r="O36" s="17">
        <v>600</v>
      </c>
      <c r="P36" s="48">
        <f>+P37</f>
        <v>57001.4</v>
      </c>
      <c r="Q36" s="48">
        <v>0</v>
      </c>
      <c r="R36" s="48">
        <f>+R37</f>
        <v>57851.4</v>
      </c>
      <c r="S36" s="48">
        <v>0</v>
      </c>
    </row>
    <row r="37" spans="1:19" ht="20.25" customHeight="1">
      <c r="A37" s="23"/>
      <c r="B37" s="53">
        <v>610</v>
      </c>
      <c r="C37" s="53"/>
      <c r="D37" s="53"/>
      <c r="E37" s="53"/>
      <c r="F37" s="53"/>
      <c r="G37" s="53"/>
      <c r="H37" s="53"/>
      <c r="I37" s="54"/>
      <c r="J37" s="19" t="s">
        <v>19</v>
      </c>
      <c r="K37" s="17">
        <v>944</v>
      </c>
      <c r="L37" s="36">
        <v>1</v>
      </c>
      <c r="M37" s="36">
        <v>13</v>
      </c>
      <c r="N37" s="37" t="s">
        <v>1</v>
      </c>
      <c r="O37" s="17">
        <v>610</v>
      </c>
      <c r="P37" s="48">
        <v>57001.4</v>
      </c>
      <c r="Q37" s="48">
        <v>0</v>
      </c>
      <c r="R37" s="48">
        <v>57851.4</v>
      </c>
      <c r="S37" s="48">
        <v>0</v>
      </c>
    </row>
    <row r="38" spans="1:19" ht="20.25" customHeight="1">
      <c r="A38" s="23"/>
      <c r="B38" s="53">
        <v>200</v>
      </c>
      <c r="C38" s="53"/>
      <c r="D38" s="53"/>
      <c r="E38" s="53"/>
      <c r="F38" s="53"/>
      <c r="G38" s="53"/>
      <c r="H38" s="53"/>
      <c r="I38" s="54"/>
      <c r="J38" s="31" t="s">
        <v>18</v>
      </c>
      <c r="K38" s="16">
        <v>944</v>
      </c>
      <c r="L38" s="32">
        <v>2</v>
      </c>
      <c r="M38" s="32" t="s">
        <v>3</v>
      </c>
      <c r="N38" s="33" t="s">
        <v>3</v>
      </c>
      <c r="O38" s="16" t="s">
        <v>3</v>
      </c>
      <c r="P38" s="46">
        <f>+P39</f>
        <v>94</v>
      </c>
      <c r="Q38" s="46">
        <v>0</v>
      </c>
      <c r="R38" s="46">
        <f>+R39</f>
        <v>163</v>
      </c>
      <c r="S38" s="46">
        <v>0</v>
      </c>
    </row>
    <row r="39" spans="1:19" ht="23.25" customHeight="1">
      <c r="A39" s="23"/>
      <c r="B39" s="53">
        <v>204</v>
      </c>
      <c r="C39" s="53"/>
      <c r="D39" s="53"/>
      <c r="E39" s="53"/>
      <c r="F39" s="53"/>
      <c r="G39" s="53"/>
      <c r="H39" s="53"/>
      <c r="I39" s="54"/>
      <c r="J39" s="19" t="s">
        <v>17</v>
      </c>
      <c r="K39" s="17">
        <v>944</v>
      </c>
      <c r="L39" s="36">
        <v>2</v>
      </c>
      <c r="M39" s="36">
        <v>4</v>
      </c>
      <c r="N39" s="37" t="s">
        <v>3</v>
      </c>
      <c r="O39" s="17" t="s">
        <v>3</v>
      </c>
      <c r="P39" s="48">
        <f>+P40</f>
        <v>94</v>
      </c>
      <c r="Q39" s="48">
        <v>0</v>
      </c>
      <c r="R39" s="48">
        <f>+R40</f>
        <v>163</v>
      </c>
      <c r="S39" s="48">
        <v>0</v>
      </c>
    </row>
    <row r="40" spans="1:19" ht="36" customHeight="1">
      <c r="A40" s="23"/>
      <c r="B40" s="53" t="s">
        <v>1</v>
      </c>
      <c r="C40" s="53"/>
      <c r="D40" s="53"/>
      <c r="E40" s="53"/>
      <c r="F40" s="53"/>
      <c r="G40" s="53"/>
      <c r="H40" s="53"/>
      <c r="I40" s="54"/>
      <c r="J40" s="35" t="s">
        <v>4</v>
      </c>
      <c r="K40" s="17">
        <v>944</v>
      </c>
      <c r="L40" s="36">
        <v>2</v>
      </c>
      <c r="M40" s="36">
        <v>4</v>
      </c>
      <c r="N40" s="37" t="s">
        <v>1</v>
      </c>
      <c r="O40" s="17" t="s">
        <v>3</v>
      </c>
      <c r="P40" s="48">
        <f>+P41</f>
        <v>94</v>
      </c>
      <c r="Q40" s="48">
        <v>0</v>
      </c>
      <c r="R40" s="48">
        <f>+R41</f>
        <v>163</v>
      </c>
      <c r="S40" s="48">
        <v>0</v>
      </c>
    </row>
    <row r="41" spans="1:19" ht="48.75" customHeight="1">
      <c r="A41" s="23"/>
      <c r="B41" s="53">
        <v>200</v>
      </c>
      <c r="C41" s="53"/>
      <c r="D41" s="53"/>
      <c r="E41" s="53"/>
      <c r="F41" s="53"/>
      <c r="G41" s="53"/>
      <c r="H41" s="53"/>
      <c r="I41" s="54"/>
      <c r="J41" s="35" t="s">
        <v>42</v>
      </c>
      <c r="K41" s="17">
        <v>944</v>
      </c>
      <c r="L41" s="36">
        <v>2</v>
      </c>
      <c r="M41" s="36">
        <v>4</v>
      </c>
      <c r="N41" s="37" t="s">
        <v>1</v>
      </c>
      <c r="O41" s="17">
        <v>200</v>
      </c>
      <c r="P41" s="48">
        <f>+P42</f>
        <v>94</v>
      </c>
      <c r="Q41" s="48">
        <v>0</v>
      </c>
      <c r="R41" s="48">
        <f>+R42</f>
        <v>163</v>
      </c>
      <c r="S41" s="48">
        <v>0</v>
      </c>
    </row>
    <row r="42" spans="1:19" ht="60" customHeight="1">
      <c r="A42" s="23"/>
      <c r="B42" s="53">
        <v>240</v>
      </c>
      <c r="C42" s="53"/>
      <c r="D42" s="53"/>
      <c r="E42" s="53"/>
      <c r="F42" s="53"/>
      <c r="G42" s="53"/>
      <c r="H42" s="53"/>
      <c r="I42" s="54"/>
      <c r="J42" s="35" t="s">
        <v>2</v>
      </c>
      <c r="K42" s="17">
        <v>944</v>
      </c>
      <c r="L42" s="36">
        <v>2</v>
      </c>
      <c r="M42" s="36">
        <v>4</v>
      </c>
      <c r="N42" s="37" t="s">
        <v>1</v>
      </c>
      <c r="O42" s="17">
        <v>240</v>
      </c>
      <c r="P42" s="48">
        <v>94</v>
      </c>
      <c r="Q42" s="48">
        <v>0</v>
      </c>
      <c r="R42" s="48">
        <v>163</v>
      </c>
      <c r="S42" s="48">
        <v>0</v>
      </c>
    </row>
    <row r="43" spans="1:19" ht="73.5" customHeight="1">
      <c r="A43" s="23"/>
      <c r="B43" s="53">
        <v>300</v>
      </c>
      <c r="C43" s="53"/>
      <c r="D43" s="53"/>
      <c r="E43" s="53"/>
      <c r="F43" s="53"/>
      <c r="G43" s="53"/>
      <c r="H43" s="53"/>
      <c r="I43" s="54"/>
      <c r="J43" s="34" t="s">
        <v>16</v>
      </c>
      <c r="K43" s="16">
        <v>944</v>
      </c>
      <c r="L43" s="32">
        <v>3</v>
      </c>
      <c r="M43" s="32" t="s">
        <v>3</v>
      </c>
      <c r="N43" s="33" t="s">
        <v>3</v>
      </c>
      <c r="O43" s="16" t="s">
        <v>3</v>
      </c>
      <c r="P43" s="46">
        <f>++P44</f>
        <v>1988.4</v>
      </c>
      <c r="Q43" s="46">
        <v>0</v>
      </c>
      <c r="R43" s="46">
        <f>++R44</f>
        <v>1421.6</v>
      </c>
      <c r="S43" s="46">
        <v>0</v>
      </c>
    </row>
    <row r="44" spans="1:19" ht="69.75" customHeight="1">
      <c r="A44" s="23"/>
      <c r="B44" s="53">
        <v>309</v>
      </c>
      <c r="C44" s="53"/>
      <c r="D44" s="53"/>
      <c r="E44" s="53"/>
      <c r="F44" s="53"/>
      <c r="G44" s="53"/>
      <c r="H44" s="53"/>
      <c r="I44" s="54"/>
      <c r="J44" s="35" t="s">
        <v>67</v>
      </c>
      <c r="K44" s="17">
        <v>944</v>
      </c>
      <c r="L44" s="36">
        <v>3</v>
      </c>
      <c r="M44" s="36">
        <v>10</v>
      </c>
      <c r="N44" s="37" t="s">
        <v>3</v>
      </c>
      <c r="O44" s="17" t="s">
        <v>3</v>
      </c>
      <c r="P44" s="48">
        <f>P45</f>
        <v>1988.4</v>
      </c>
      <c r="Q44" s="48">
        <v>0</v>
      </c>
      <c r="R44" s="48">
        <f>R45</f>
        <v>1421.6</v>
      </c>
      <c r="S44" s="48">
        <v>0</v>
      </c>
    </row>
    <row r="45" spans="1:19" ht="18.75" customHeight="1">
      <c r="A45" s="23"/>
      <c r="B45" s="53" t="s">
        <v>1</v>
      </c>
      <c r="C45" s="53"/>
      <c r="D45" s="53"/>
      <c r="E45" s="53"/>
      <c r="F45" s="53"/>
      <c r="G45" s="53"/>
      <c r="H45" s="53"/>
      <c r="I45" s="54"/>
      <c r="J45" s="19" t="s">
        <v>4</v>
      </c>
      <c r="K45" s="17">
        <v>944</v>
      </c>
      <c r="L45" s="36">
        <v>3</v>
      </c>
      <c r="M45" s="36">
        <v>10</v>
      </c>
      <c r="N45" s="37" t="s">
        <v>1</v>
      </c>
      <c r="O45" s="17" t="s">
        <v>3</v>
      </c>
      <c r="P45" s="48">
        <f>+P46</f>
        <v>1988.4</v>
      </c>
      <c r="Q45" s="48">
        <v>0</v>
      </c>
      <c r="R45" s="48">
        <f>+R46</f>
        <v>1421.6</v>
      </c>
      <c r="S45" s="48">
        <v>0</v>
      </c>
    </row>
    <row r="46" spans="1:19" ht="50.25" customHeight="1">
      <c r="A46" s="23"/>
      <c r="B46" s="53">
        <v>200</v>
      </c>
      <c r="C46" s="53"/>
      <c r="D46" s="53"/>
      <c r="E46" s="53"/>
      <c r="F46" s="53"/>
      <c r="G46" s="53"/>
      <c r="H46" s="53"/>
      <c r="I46" s="54"/>
      <c r="J46" s="35" t="s">
        <v>42</v>
      </c>
      <c r="K46" s="17">
        <v>944</v>
      </c>
      <c r="L46" s="36">
        <v>3</v>
      </c>
      <c r="M46" s="36">
        <v>10</v>
      </c>
      <c r="N46" s="37" t="s">
        <v>1</v>
      </c>
      <c r="O46" s="17">
        <v>200</v>
      </c>
      <c r="P46" s="48">
        <f>+P47</f>
        <v>1988.4</v>
      </c>
      <c r="Q46" s="48">
        <v>0</v>
      </c>
      <c r="R46" s="48">
        <f>+R47</f>
        <v>1421.6</v>
      </c>
      <c r="S46" s="48">
        <v>0</v>
      </c>
    </row>
    <row r="47" spans="1:19" ht="54" customHeight="1">
      <c r="A47" s="23"/>
      <c r="B47" s="53">
        <v>240</v>
      </c>
      <c r="C47" s="53"/>
      <c r="D47" s="53"/>
      <c r="E47" s="53"/>
      <c r="F47" s="53"/>
      <c r="G47" s="53"/>
      <c r="H47" s="53"/>
      <c r="I47" s="54"/>
      <c r="J47" s="35" t="s">
        <v>2</v>
      </c>
      <c r="K47" s="17">
        <v>944</v>
      </c>
      <c r="L47" s="36">
        <v>3</v>
      </c>
      <c r="M47" s="36">
        <v>10</v>
      </c>
      <c r="N47" s="37" t="s">
        <v>1</v>
      </c>
      <c r="O47" s="17">
        <v>240</v>
      </c>
      <c r="P47" s="48">
        <v>1988.4</v>
      </c>
      <c r="Q47" s="48">
        <v>0</v>
      </c>
      <c r="R47" s="48">
        <v>1421.6</v>
      </c>
      <c r="S47" s="48">
        <v>0</v>
      </c>
    </row>
    <row r="48" spans="1:19" ht="42" customHeight="1">
      <c r="A48" s="23"/>
      <c r="B48" s="17"/>
      <c r="C48" s="17"/>
      <c r="D48" s="17"/>
      <c r="E48" s="17"/>
      <c r="F48" s="17"/>
      <c r="G48" s="17"/>
      <c r="H48" s="17"/>
      <c r="I48" s="18"/>
      <c r="J48" s="31" t="s">
        <v>40</v>
      </c>
      <c r="K48" s="16">
        <v>944</v>
      </c>
      <c r="L48" s="32">
        <v>4</v>
      </c>
      <c r="M48" s="32"/>
      <c r="N48" s="33"/>
      <c r="O48" s="16"/>
      <c r="P48" s="46">
        <f>+P49</f>
        <v>152</v>
      </c>
      <c r="Q48" s="46">
        <f>+Q49</f>
        <v>0</v>
      </c>
      <c r="R48" s="46">
        <f>+R49</f>
        <v>152</v>
      </c>
      <c r="S48" s="46">
        <f>+S49</f>
        <v>0</v>
      </c>
    </row>
    <row r="49" spans="1:19" ht="33.75" customHeight="1">
      <c r="A49" s="23"/>
      <c r="B49" s="17"/>
      <c r="C49" s="17"/>
      <c r="D49" s="17"/>
      <c r="E49" s="17"/>
      <c r="F49" s="17"/>
      <c r="G49" s="17"/>
      <c r="H49" s="17"/>
      <c r="I49" s="18"/>
      <c r="J49" s="35" t="s">
        <v>41</v>
      </c>
      <c r="K49" s="17">
        <v>944</v>
      </c>
      <c r="L49" s="36">
        <v>4</v>
      </c>
      <c r="M49" s="36">
        <v>9</v>
      </c>
      <c r="N49" s="37"/>
      <c r="O49" s="17"/>
      <c r="P49" s="48">
        <f>+P50+P53</f>
        <v>152</v>
      </c>
      <c r="Q49" s="48">
        <f>+Q50+Q53</f>
        <v>0</v>
      </c>
      <c r="R49" s="48">
        <f>+R50+R53</f>
        <v>152</v>
      </c>
      <c r="S49" s="48">
        <f>+S50+S53</f>
        <v>0</v>
      </c>
    </row>
    <row r="50" spans="1:19" ht="33.75" customHeight="1">
      <c r="A50" s="23"/>
      <c r="B50" s="17"/>
      <c r="C50" s="17"/>
      <c r="D50" s="17"/>
      <c r="E50" s="17"/>
      <c r="F50" s="17"/>
      <c r="G50" s="17"/>
      <c r="H50" s="17"/>
      <c r="I50" s="18"/>
      <c r="J50" s="19" t="s">
        <v>4</v>
      </c>
      <c r="K50" s="17">
        <v>944</v>
      </c>
      <c r="L50" s="36">
        <v>4</v>
      </c>
      <c r="M50" s="36">
        <v>9</v>
      </c>
      <c r="N50" s="37" t="s">
        <v>1</v>
      </c>
      <c r="O50" s="17"/>
      <c r="P50" s="48">
        <f aca="true" t="shared" si="1" ref="P50:S51">+P51</f>
        <v>0</v>
      </c>
      <c r="Q50" s="48">
        <f t="shared" si="1"/>
        <v>0</v>
      </c>
      <c r="R50" s="48">
        <f t="shared" si="1"/>
        <v>152</v>
      </c>
      <c r="S50" s="48">
        <f t="shared" si="1"/>
        <v>0</v>
      </c>
    </row>
    <row r="51" spans="1:19" ht="33.75" customHeight="1">
      <c r="A51" s="23"/>
      <c r="B51" s="17"/>
      <c r="C51" s="17"/>
      <c r="D51" s="17"/>
      <c r="E51" s="17"/>
      <c r="F51" s="17"/>
      <c r="G51" s="17"/>
      <c r="H51" s="17"/>
      <c r="I51" s="18"/>
      <c r="J51" s="19" t="s">
        <v>15</v>
      </c>
      <c r="K51" s="17">
        <v>944</v>
      </c>
      <c r="L51" s="36">
        <v>4</v>
      </c>
      <c r="M51" s="36">
        <v>9</v>
      </c>
      <c r="N51" s="37" t="s">
        <v>1</v>
      </c>
      <c r="O51" s="17">
        <v>600</v>
      </c>
      <c r="P51" s="48">
        <f t="shared" si="1"/>
        <v>0</v>
      </c>
      <c r="Q51" s="48">
        <f t="shared" si="1"/>
        <v>0</v>
      </c>
      <c r="R51" s="48">
        <f t="shared" si="1"/>
        <v>152</v>
      </c>
      <c r="S51" s="48">
        <f t="shared" si="1"/>
        <v>0</v>
      </c>
    </row>
    <row r="52" spans="1:19" ht="33.75" customHeight="1">
      <c r="A52" s="23"/>
      <c r="B52" s="17"/>
      <c r="C52" s="17"/>
      <c r="D52" s="17"/>
      <c r="E52" s="17"/>
      <c r="F52" s="17"/>
      <c r="G52" s="17"/>
      <c r="H52" s="17"/>
      <c r="I52" s="18"/>
      <c r="J52" s="19" t="s">
        <v>19</v>
      </c>
      <c r="K52" s="17">
        <v>944</v>
      </c>
      <c r="L52" s="36">
        <v>4</v>
      </c>
      <c r="M52" s="36">
        <v>9</v>
      </c>
      <c r="N52" s="37" t="s">
        <v>1</v>
      </c>
      <c r="O52" s="17">
        <v>610</v>
      </c>
      <c r="P52" s="48">
        <v>0</v>
      </c>
      <c r="Q52" s="48">
        <v>0</v>
      </c>
      <c r="R52" s="48">
        <v>152</v>
      </c>
      <c r="S52" s="48">
        <v>0</v>
      </c>
    </row>
    <row r="53" spans="1:19" ht="81" customHeight="1">
      <c r="A53" s="23"/>
      <c r="B53" s="17"/>
      <c r="C53" s="17"/>
      <c r="D53" s="17"/>
      <c r="E53" s="17"/>
      <c r="F53" s="17"/>
      <c r="G53" s="17"/>
      <c r="H53" s="17"/>
      <c r="I53" s="18"/>
      <c r="J53" s="19" t="s">
        <v>52</v>
      </c>
      <c r="K53" s="17">
        <v>944</v>
      </c>
      <c r="L53" s="36">
        <v>4</v>
      </c>
      <c r="M53" s="36">
        <v>9</v>
      </c>
      <c r="N53" s="37" t="s">
        <v>53</v>
      </c>
      <c r="O53" s="17"/>
      <c r="P53" s="48">
        <f aca="true" t="shared" si="2" ref="P53:S54">+P54</f>
        <v>152</v>
      </c>
      <c r="Q53" s="48">
        <f t="shared" si="2"/>
        <v>0</v>
      </c>
      <c r="R53" s="48">
        <f t="shared" si="2"/>
        <v>0</v>
      </c>
      <c r="S53" s="48">
        <f t="shared" si="2"/>
        <v>0</v>
      </c>
    </row>
    <row r="54" spans="1:19" ht="50.25" customHeight="1">
      <c r="A54" s="23"/>
      <c r="B54" s="17"/>
      <c r="C54" s="17"/>
      <c r="D54" s="17"/>
      <c r="E54" s="17"/>
      <c r="F54" s="17"/>
      <c r="G54" s="17"/>
      <c r="H54" s="17"/>
      <c r="I54" s="18"/>
      <c r="J54" s="19" t="s">
        <v>15</v>
      </c>
      <c r="K54" s="17">
        <v>944</v>
      </c>
      <c r="L54" s="36">
        <v>4</v>
      </c>
      <c r="M54" s="36">
        <v>9</v>
      </c>
      <c r="N54" s="37" t="s">
        <v>53</v>
      </c>
      <c r="O54" s="17">
        <v>600</v>
      </c>
      <c r="P54" s="48">
        <f t="shared" si="2"/>
        <v>152</v>
      </c>
      <c r="Q54" s="48">
        <f t="shared" si="2"/>
        <v>0</v>
      </c>
      <c r="R54" s="48">
        <f t="shared" si="2"/>
        <v>0</v>
      </c>
      <c r="S54" s="48">
        <f t="shared" si="2"/>
        <v>0</v>
      </c>
    </row>
    <row r="55" spans="1:19" ht="21" customHeight="1">
      <c r="A55" s="23"/>
      <c r="B55" s="17"/>
      <c r="C55" s="17"/>
      <c r="D55" s="17"/>
      <c r="E55" s="17"/>
      <c r="F55" s="17"/>
      <c r="G55" s="17"/>
      <c r="H55" s="17"/>
      <c r="I55" s="18"/>
      <c r="J55" s="19" t="s">
        <v>19</v>
      </c>
      <c r="K55" s="17">
        <v>944</v>
      </c>
      <c r="L55" s="36">
        <v>4</v>
      </c>
      <c r="M55" s="36">
        <v>9</v>
      </c>
      <c r="N55" s="37" t="s">
        <v>53</v>
      </c>
      <c r="O55" s="17">
        <v>610</v>
      </c>
      <c r="P55" s="48">
        <v>152</v>
      </c>
      <c r="Q55" s="48">
        <v>0</v>
      </c>
      <c r="R55" s="48">
        <v>0</v>
      </c>
      <c r="S55" s="48">
        <v>0</v>
      </c>
    </row>
    <row r="56" spans="1:19" ht="32.25" customHeight="1">
      <c r="A56" s="23"/>
      <c r="B56" s="53">
        <v>500</v>
      </c>
      <c r="C56" s="53"/>
      <c r="D56" s="53"/>
      <c r="E56" s="53"/>
      <c r="F56" s="53"/>
      <c r="G56" s="53"/>
      <c r="H56" s="53"/>
      <c r="I56" s="54"/>
      <c r="J56" s="34" t="s">
        <v>14</v>
      </c>
      <c r="K56" s="16">
        <v>944</v>
      </c>
      <c r="L56" s="32">
        <v>5</v>
      </c>
      <c r="M56" s="32" t="s">
        <v>3</v>
      </c>
      <c r="N56" s="33" t="s">
        <v>3</v>
      </c>
      <c r="O56" s="16" t="s">
        <v>3</v>
      </c>
      <c r="P56" s="46">
        <f>P57+P74</f>
        <v>36858.5</v>
      </c>
      <c r="Q56" s="46">
        <f>Q57+Q74</f>
        <v>0</v>
      </c>
      <c r="R56" s="46">
        <f>R57+R74</f>
        <v>37314.3</v>
      </c>
      <c r="S56" s="46">
        <f>S57+S74</f>
        <v>0</v>
      </c>
    </row>
    <row r="57" spans="1:19" ht="18.75" customHeight="1">
      <c r="A57" s="23"/>
      <c r="B57" s="53">
        <v>503</v>
      </c>
      <c r="C57" s="53"/>
      <c r="D57" s="53"/>
      <c r="E57" s="53"/>
      <c r="F57" s="53"/>
      <c r="G57" s="53"/>
      <c r="H57" s="53"/>
      <c r="I57" s="54"/>
      <c r="J57" s="35" t="s">
        <v>13</v>
      </c>
      <c r="K57" s="17">
        <v>944</v>
      </c>
      <c r="L57" s="36">
        <v>5</v>
      </c>
      <c r="M57" s="36">
        <v>3</v>
      </c>
      <c r="N57" s="37" t="s">
        <v>3</v>
      </c>
      <c r="O57" s="17" t="s">
        <v>3</v>
      </c>
      <c r="P57" s="48">
        <f>+P65+P68+P71</f>
        <v>33153.5</v>
      </c>
      <c r="Q57" s="48">
        <f>+Q58+Q68</f>
        <v>0</v>
      </c>
      <c r="R57" s="48">
        <f>+R58+R68+R71+R66</f>
        <v>33609.3</v>
      </c>
      <c r="S57" s="48">
        <f>+S58+S68</f>
        <v>0</v>
      </c>
    </row>
    <row r="58" spans="1:19" ht="18.75" customHeight="1" hidden="1">
      <c r="A58" s="23"/>
      <c r="B58" s="17"/>
      <c r="C58" s="17"/>
      <c r="D58" s="17"/>
      <c r="E58" s="17"/>
      <c r="F58" s="17"/>
      <c r="G58" s="17"/>
      <c r="H58" s="17"/>
      <c r="I58" s="18"/>
      <c r="J58" s="19" t="s">
        <v>4</v>
      </c>
      <c r="K58" s="17">
        <v>944</v>
      </c>
      <c r="L58" s="36">
        <v>5</v>
      </c>
      <c r="M58" s="36">
        <v>3</v>
      </c>
      <c r="N58" s="37" t="s">
        <v>1</v>
      </c>
      <c r="O58" s="17"/>
      <c r="P58" s="48">
        <f>+P59+P61+P63</f>
        <v>0</v>
      </c>
      <c r="Q58" s="48">
        <f>+Q59+Q63</f>
        <v>0</v>
      </c>
      <c r="R58" s="48">
        <f>+R59+R61+R63</f>
        <v>0</v>
      </c>
      <c r="S58" s="48">
        <f>+S59+S63</f>
        <v>0</v>
      </c>
    </row>
    <row r="59" spans="1:19" ht="36.75" customHeight="1" hidden="1">
      <c r="A59" s="23"/>
      <c r="B59" s="17"/>
      <c r="C59" s="17"/>
      <c r="D59" s="17"/>
      <c r="E59" s="17"/>
      <c r="F59" s="17"/>
      <c r="G59" s="17"/>
      <c r="H59" s="17"/>
      <c r="I59" s="18"/>
      <c r="J59" s="35" t="s">
        <v>42</v>
      </c>
      <c r="K59" s="17">
        <v>944</v>
      </c>
      <c r="L59" s="36">
        <v>5</v>
      </c>
      <c r="M59" s="36">
        <v>3</v>
      </c>
      <c r="N59" s="37" t="s">
        <v>1</v>
      </c>
      <c r="O59" s="17">
        <v>200</v>
      </c>
      <c r="P59" s="48">
        <f>+P60</f>
        <v>0</v>
      </c>
      <c r="Q59" s="48">
        <f>+Q60</f>
        <v>0</v>
      </c>
      <c r="R59" s="48">
        <f>+R60</f>
        <v>0</v>
      </c>
      <c r="S59" s="48">
        <f>+S60</f>
        <v>0</v>
      </c>
    </row>
    <row r="60" spans="1:19" ht="45.75" customHeight="1" hidden="1">
      <c r="A60" s="23"/>
      <c r="B60" s="17"/>
      <c r="C60" s="17"/>
      <c r="D60" s="17"/>
      <c r="E60" s="17"/>
      <c r="F60" s="17"/>
      <c r="G60" s="17"/>
      <c r="H60" s="17"/>
      <c r="I60" s="18"/>
      <c r="J60" s="35" t="s">
        <v>2</v>
      </c>
      <c r="K60" s="17">
        <v>944</v>
      </c>
      <c r="L60" s="36">
        <v>5</v>
      </c>
      <c r="M60" s="36">
        <v>3</v>
      </c>
      <c r="N60" s="37" t="s">
        <v>1</v>
      </c>
      <c r="O60" s="17">
        <v>240</v>
      </c>
      <c r="P60" s="48">
        <v>0</v>
      </c>
      <c r="Q60" s="48">
        <v>0</v>
      </c>
      <c r="R60" s="48">
        <v>0</v>
      </c>
      <c r="S60" s="48">
        <v>0</v>
      </c>
    </row>
    <row r="61" spans="1:19" ht="33" customHeight="1" hidden="1">
      <c r="A61" s="23"/>
      <c r="B61" s="17"/>
      <c r="C61" s="17"/>
      <c r="D61" s="17"/>
      <c r="E61" s="17"/>
      <c r="F61" s="17"/>
      <c r="G61" s="17"/>
      <c r="H61" s="17"/>
      <c r="I61" s="18"/>
      <c r="J61" s="19" t="s">
        <v>15</v>
      </c>
      <c r="K61" s="17">
        <v>944</v>
      </c>
      <c r="L61" s="36">
        <v>5</v>
      </c>
      <c r="M61" s="36">
        <v>3</v>
      </c>
      <c r="N61" s="37" t="s">
        <v>1</v>
      </c>
      <c r="O61" s="17">
        <v>600</v>
      </c>
      <c r="P61" s="48">
        <f>+P62</f>
        <v>0</v>
      </c>
      <c r="Q61" s="48">
        <f>+Q62</f>
        <v>0</v>
      </c>
      <c r="R61" s="48">
        <f>+R62</f>
        <v>0</v>
      </c>
      <c r="S61" s="48">
        <f>+S62</f>
        <v>0</v>
      </c>
    </row>
    <row r="62" spans="1:19" ht="30" customHeight="1" hidden="1">
      <c r="A62" s="23"/>
      <c r="B62" s="17"/>
      <c r="C62" s="17"/>
      <c r="D62" s="17"/>
      <c r="E62" s="17"/>
      <c r="F62" s="17"/>
      <c r="G62" s="17"/>
      <c r="H62" s="17"/>
      <c r="I62" s="18"/>
      <c r="J62" s="19" t="s">
        <v>19</v>
      </c>
      <c r="K62" s="17">
        <v>944</v>
      </c>
      <c r="L62" s="36">
        <v>5</v>
      </c>
      <c r="M62" s="36">
        <v>3</v>
      </c>
      <c r="N62" s="37" t="s">
        <v>1</v>
      </c>
      <c r="O62" s="17">
        <v>610</v>
      </c>
      <c r="P62" s="48">
        <v>0</v>
      </c>
      <c r="Q62" s="48">
        <v>0</v>
      </c>
      <c r="R62" s="48">
        <v>0</v>
      </c>
      <c r="S62" s="48">
        <v>0</v>
      </c>
    </row>
    <row r="63" spans="1:19" ht="18.75" customHeight="1" hidden="1">
      <c r="A63" s="23"/>
      <c r="B63" s="17"/>
      <c r="C63" s="17"/>
      <c r="D63" s="17"/>
      <c r="E63" s="17"/>
      <c r="F63" s="17"/>
      <c r="G63" s="17"/>
      <c r="H63" s="17"/>
      <c r="I63" s="18"/>
      <c r="J63" s="19" t="s">
        <v>6</v>
      </c>
      <c r="K63" s="17">
        <v>944</v>
      </c>
      <c r="L63" s="36">
        <v>5</v>
      </c>
      <c r="M63" s="36">
        <v>3</v>
      </c>
      <c r="N63" s="37" t="s">
        <v>1</v>
      </c>
      <c r="O63" s="17">
        <v>800</v>
      </c>
      <c r="P63" s="48">
        <f>+P64</f>
        <v>0</v>
      </c>
      <c r="Q63" s="48">
        <f>+Q64</f>
        <v>0</v>
      </c>
      <c r="R63" s="48">
        <f>+R64</f>
        <v>0</v>
      </c>
      <c r="S63" s="48">
        <f>+S64</f>
        <v>0</v>
      </c>
    </row>
    <row r="64" spans="1:19" ht="48.75" customHeight="1" hidden="1">
      <c r="A64" s="23"/>
      <c r="B64" s="17"/>
      <c r="C64" s="17"/>
      <c r="D64" s="17"/>
      <c r="E64" s="17"/>
      <c r="F64" s="17"/>
      <c r="G64" s="17"/>
      <c r="H64" s="17"/>
      <c r="I64" s="18"/>
      <c r="J64" s="19" t="s">
        <v>5</v>
      </c>
      <c r="K64" s="17">
        <v>944</v>
      </c>
      <c r="L64" s="36">
        <v>5</v>
      </c>
      <c r="M64" s="36">
        <v>3</v>
      </c>
      <c r="N64" s="37" t="s">
        <v>1</v>
      </c>
      <c r="O64" s="17">
        <v>810</v>
      </c>
      <c r="P64" s="48">
        <v>0</v>
      </c>
      <c r="Q64" s="48">
        <v>0</v>
      </c>
      <c r="R64" s="48">
        <v>0</v>
      </c>
      <c r="S64" s="48">
        <v>0</v>
      </c>
    </row>
    <row r="65" spans="1:19" ht="33" customHeight="1">
      <c r="A65" s="23"/>
      <c r="B65" s="17"/>
      <c r="C65" s="17"/>
      <c r="D65" s="17"/>
      <c r="E65" s="17"/>
      <c r="F65" s="17"/>
      <c r="G65" s="17"/>
      <c r="H65" s="17"/>
      <c r="I65" s="18"/>
      <c r="J65" s="19" t="s">
        <v>4</v>
      </c>
      <c r="K65" s="17">
        <v>944</v>
      </c>
      <c r="L65" s="36">
        <v>5</v>
      </c>
      <c r="M65" s="36">
        <v>3</v>
      </c>
      <c r="N65" s="37">
        <v>9900000000</v>
      </c>
      <c r="O65" s="17"/>
      <c r="P65" s="48">
        <f>+P66</f>
        <v>500</v>
      </c>
      <c r="Q65" s="48">
        <f>+Q66</f>
        <v>0</v>
      </c>
      <c r="R65" s="48">
        <f>+R66</f>
        <v>33609.3</v>
      </c>
      <c r="S65" s="48">
        <f>+S66</f>
        <v>0</v>
      </c>
    </row>
    <row r="66" spans="1:19" ht="77.25" customHeight="1">
      <c r="A66" s="23"/>
      <c r="B66" s="17"/>
      <c r="C66" s="17"/>
      <c r="D66" s="17"/>
      <c r="E66" s="17"/>
      <c r="F66" s="17"/>
      <c r="G66" s="17"/>
      <c r="H66" s="17"/>
      <c r="I66" s="18"/>
      <c r="J66" s="35" t="s">
        <v>15</v>
      </c>
      <c r="K66" s="17">
        <v>944</v>
      </c>
      <c r="L66" s="36">
        <v>5</v>
      </c>
      <c r="M66" s="36">
        <v>3</v>
      </c>
      <c r="N66" s="37">
        <v>9900000000</v>
      </c>
      <c r="O66" s="17">
        <v>600</v>
      </c>
      <c r="P66" s="48">
        <f>+P67</f>
        <v>500</v>
      </c>
      <c r="Q66" s="48">
        <v>0</v>
      </c>
      <c r="R66" s="48">
        <f>+R67</f>
        <v>33609.3</v>
      </c>
      <c r="S66" s="48">
        <v>0</v>
      </c>
    </row>
    <row r="67" spans="1:19" ht="27.75" customHeight="1">
      <c r="A67" s="23"/>
      <c r="B67" s="17"/>
      <c r="C67" s="17"/>
      <c r="D67" s="17"/>
      <c r="E67" s="17"/>
      <c r="F67" s="17"/>
      <c r="G67" s="17"/>
      <c r="H67" s="17"/>
      <c r="I67" s="18"/>
      <c r="J67" s="19" t="s">
        <v>19</v>
      </c>
      <c r="K67" s="17">
        <v>944</v>
      </c>
      <c r="L67" s="36">
        <v>5</v>
      </c>
      <c r="M67" s="36">
        <v>3</v>
      </c>
      <c r="N67" s="37">
        <v>9900000000</v>
      </c>
      <c r="O67" s="17">
        <v>610</v>
      </c>
      <c r="P67" s="48">
        <v>500</v>
      </c>
      <c r="Q67" s="48">
        <v>0</v>
      </c>
      <c r="R67" s="48">
        <f>500+33109.3</f>
        <v>33609.3</v>
      </c>
      <c r="S67" s="48">
        <v>0</v>
      </c>
    </row>
    <row r="68" spans="1:20" ht="48" customHeight="1">
      <c r="A68" s="23"/>
      <c r="B68" s="17"/>
      <c r="C68" s="17"/>
      <c r="D68" s="17"/>
      <c r="E68" s="17"/>
      <c r="F68" s="17"/>
      <c r="G68" s="17"/>
      <c r="H68" s="17"/>
      <c r="I68" s="18"/>
      <c r="J68" s="35" t="s">
        <v>71</v>
      </c>
      <c r="K68" s="17">
        <v>944</v>
      </c>
      <c r="L68" s="36">
        <v>5</v>
      </c>
      <c r="M68" s="36">
        <v>3</v>
      </c>
      <c r="N68" s="37" t="s">
        <v>47</v>
      </c>
      <c r="O68" s="17"/>
      <c r="P68" s="48">
        <f>P69</f>
        <v>600</v>
      </c>
      <c r="Q68" s="48">
        <f>Q69</f>
        <v>0</v>
      </c>
      <c r="R68" s="48">
        <f>R69</f>
        <v>0</v>
      </c>
      <c r="S68" s="48">
        <f>S69</f>
        <v>0</v>
      </c>
      <c r="T68" s="29"/>
    </row>
    <row r="69" spans="1:19" ht="73.5" customHeight="1">
      <c r="A69" s="23"/>
      <c r="B69" s="17"/>
      <c r="C69" s="17"/>
      <c r="D69" s="17"/>
      <c r="E69" s="17"/>
      <c r="F69" s="17"/>
      <c r="G69" s="17"/>
      <c r="H69" s="17"/>
      <c r="I69" s="18"/>
      <c r="J69" s="19" t="s">
        <v>15</v>
      </c>
      <c r="K69" s="17">
        <v>944</v>
      </c>
      <c r="L69" s="36">
        <v>5</v>
      </c>
      <c r="M69" s="36">
        <v>3</v>
      </c>
      <c r="N69" s="37" t="s">
        <v>47</v>
      </c>
      <c r="O69" s="17">
        <v>600</v>
      </c>
      <c r="P69" s="48">
        <f>+P70</f>
        <v>600</v>
      </c>
      <c r="Q69" s="48">
        <f>+Q70</f>
        <v>0</v>
      </c>
      <c r="R69" s="48">
        <f>+R70</f>
        <v>0</v>
      </c>
      <c r="S69" s="48">
        <f>+S70</f>
        <v>0</v>
      </c>
    </row>
    <row r="70" spans="1:19" ht="18.75" customHeight="1">
      <c r="A70" s="23"/>
      <c r="B70" s="17"/>
      <c r="C70" s="17"/>
      <c r="D70" s="17"/>
      <c r="E70" s="17"/>
      <c r="F70" s="17"/>
      <c r="G70" s="17"/>
      <c r="H70" s="17"/>
      <c r="I70" s="18"/>
      <c r="J70" s="19" t="s">
        <v>19</v>
      </c>
      <c r="K70" s="17">
        <v>944</v>
      </c>
      <c r="L70" s="36">
        <v>5</v>
      </c>
      <c r="M70" s="36">
        <v>3</v>
      </c>
      <c r="N70" s="37" t="s">
        <v>47</v>
      </c>
      <c r="O70" s="17">
        <v>610</v>
      </c>
      <c r="P70" s="48">
        <v>600</v>
      </c>
      <c r="Q70" s="48">
        <v>0</v>
      </c>
      <c r="R70" s="48">
        <v>0</v>
      </c>
      <c r="S70" s="48">
        <v>0</v>
      </c>
    </row>
    <row r="71" spans="1:19" ht="83.25" customHeight="1">
      <c r="A71" s="23"/>
      <c r="B71" s="17"/>
      <c r="C71" s="17"/>
      <c r="D71" s="17"/>
      <c r="E71" s="17"/>
      <c r="F71" s="17"/>
      <c r="G71" s="17"/>
      <c r="H71" s="17"/>
      <c r="I71" s="18"/>
      <c r="J71" s="19" t="s">
        <v>52</v>
      </c>
      <c r="K71" s="17">
        <v>944</v>
      </c>
      <c r="L71" s="36">
        <v>5</v>
      </c>
      <c r="M71" s="36">
        <v>3</v>
      </c>
      <c r="N71" s="37" t="s">
        <v>53</v>
      </c>
      <c r="O71" s="17"/>
      <c r="P71" s="48">
        <f aca="true" t="shared" si="3" ref="P71:S72">+P72</f>
        <v>32053.5</v>
      </c>
      <c r="Q71" s="48">
        <f t="shared" si="3"/>
        <v>0</v>
      </c>
      <c r="R71" s="48">
        <f t="shared" si="3"/>
        <v>0</v>
      </c>
      <c r="S71" s="48">
        <f t="shared" si="3"/>
        <v>0</v>
      </c>
    </row>
    <row r="72" spans="1:19" ht="54.75" customHeight="1">
      <c r="A72" s="23"/>
      <c r="B72" s="17"/>
      <c r="C72" s="17"/>
      <c r="D72" s="17"/>
      <c r="E72" s="17"/>
      <c r="F72" s="17"/>
      <c r="G72" s="17"/>
      <c r="H72" s="17"/>
      <c r="I72" s="18"/>
      <c r="J72" s="19" t="s">
        <v>15</v>
      </c>
      <c r="K72" s="17">
        <v>944</v>
      </c>
      <c r="L72" s="36">
        <v>5</v>
      </c>
      <c r="M72" s="36">
        <v>3</v>
      </c>
      <c r="N72" s="37" t="s">
        <v>53</v>
      </c>
      <c r="O72" s="17">
        <v>600</v>
      </c>
      <c r="P72" s="48">
        <f t="shared" si="3"/>
        <v>32053.5</v>
      </c>
      <c r="Q72" s="48">
        <f t="shared" si="3"/>
        <v>0</v>
      </c>
      <c r="R72" s="48">
        <f t="shared" si="3"/>
        <v>0</v>
      </c>
      <c r="S72" s="48">
        <f t="shared" si="3"/>
        <v>0</v>
      </c>
    </row>
    <row r="73" spans="1:19" ht="18.75" customHeight="1">
      <c r="A73" s="23"/>
      <c r="B73" s="17"/>
      <c r="C73" s="17"/>
      <c r="D73" s="17"/>
      <c r="E73" s="17"/>
      <c r="F73" s="17"/>
      <c r="G73" s="17"/>
      <c r="H73" s="17"/>
      <c r="I73" s="18"/>
      <c r="J73" s="19" t="s">
        <v>19</v>
      </c>
      <c r="K73" s="17">
        <v>944</v>
      </c>
      <c r="L73" s="36">
        <v>5</v>
      </c>
      <c r="M73" s="36">
        <v>3</v>
      </c>
      <c r="N73" s="37" t="s">
        <v>53</v>
      </c>
      <c r="O73" s="17">
        <v>610</v>
      </c>
      <c r="P73" s="48">
        <f>36855.5-4802</f>
        <v>32053.5</v>
      </c>
      <c r="Q73" s="48">
        <v>0</v>
      </c>
      <c r="R73" s="48">
        <v>0</v>
      </c>
      <c r="S73" s="48">
        <v>0</v>
      </c>
    </row>
    <row r="74" spans="1:19" ht="36.75" customHeight="1">
      <c r="A74" s="23"/>
      <c r="B74" s="53">
        <v>503</v>
      </c>
      <c r="C74" s="53"/>
      <c r="D74" s="53"/>
      <c r="E74" s="53"/>
      <c r="F74" s="53"/>
      <c r="G74" s="53"/>
      <c r="H74" s="53"/>
      <c r="I74" s="54"/>
      <c r="J74" s="35" t="s">
        <v>72</v>
      </c>
      <c r="K74" s="17">
        <v>944</v>
      </c>
      <c r="L74" s="36">
        <v>5</v>
      </c>
      <c r="M74" s="36">
        <v>5</v>
      </c>
      <c r="N74" s="37" t="s">
        <v>3</v>
      </c>
      <c r="O74" s="17" t="s">
        <v>3</v>
      </c>
      <c r="P74" s="48">
        <f>+P85+P88</f>
        <v>3705</v>
      </c>
      <c r="Q74" s="48">
        <f>+Q85+Q88</f>
        <v>0</v>
      </c>
      <c r="R74" s="48">
        <f>+R85+R88</f>
        <v>3705</v>
      </c>
      <c r="S74" s="48">
        <f>+S85+S88</f>
        <v>0</v>
      </c>
    </row>
    <row r="75" spans="1:19" ht="18.75" customHeight="1" hidden="1">
      <c r="A75" s="23"/>
      <c r="B75" s="17"/>
      <c r="C75" s="17"/>
      <c r="D75" s="17"/>
      <c r="E75" s="17"/>
      <c r="F75" s="17"/>
      <c r="G75" s="17"/>
      <c r="H75" s="17"/>
      <c r="I75" s="18"/>
      <c r="J75" s="19" t="s">
        <v>4</v>
      </c>
      <c r="K75" s="17">
        <v>944</v>
      </c>
      <c r="L75" s="36">
        <v>5</v>
      </c>
      <c r="M75" s="36">
        <v>5</v>
      </c>
      <c r="N75" s="37" t="s">
        <v>1</v>
      </c>
      <c r="O75" s="17"/>
      <c r="P75" s="48">
        <f>+P76+P78+P80</f>
        <v>0</v>
      </c>
      <c r="Q75" s="48">
        <f>+Q76+Q80</f>
        <v>0</v>
      </c>
      <c r="R75" s="48">
        <f>+R76+R78+R80</f>
        <v>0</v>
      </c>
      <c r="S75" s="48">
        <f>+S76+S80</f>
        <v>0</v>
      </c>
    </row>
    <row r="76" spans="1:19" ht="36.75" customHeight="1" hidden="1">
      <c r="A76" s="23"/>
      <c r="B76" s="17"/>
      <c r="C76" s="17"/>
      <c r="D76" s="17"/>
      <c r="E76" s="17"/>
      <c r="F76" s="17"/>
      <c r="G76" s="17"/>
      <c r="H76" s="17"/>
      <c r="I76" s="18"/>
      <c r="J76" s="35" t="s">
        <v>42</v>
      </c>
      <c r="K76" s="17">
        <v>944</v>
      </c>
      <c r="L76" s="36">
        <v>5</v>
      </c>
      <c r="M76" s="36">
        <v>5</v>
      </c>
      <c r="N76" s="37" t="s">
        <v>1</v>
      </c>
      <c r="O76" s="17">
        <v>200</v>
      </c>
      <c r="P76" s="48">
        <f>+P77</f>
        <v>0</v>
      </c>
      <c r="Q76" s="48">
        <f>+Q77</f>
        <v>0</v>
      </c>
      <c r="R76" s="48">
        <f>+R77</f>
        <v>0</v>
      </c>
      <c r="S76" s="48">
        <f>+S77</f>
        <v>0</v>
      </c>
    </row>
    <row r="77" spans="1:19" ht="45.75" customHeight="1" hidden="1">
      <c r="A77" s="23"/>
      <c r="B77" s="17"/>
      <c r="C77" s="17"/>
      <c r="D77" s="17"/>
      <c r="E77" s="17"/>
      <c r="F77" s="17"/>
      <c r="G77" s="17"/>
      <c r="H77" s="17"/>
      <c r="I77" s="18"/>
      <c r="J77" s="35" t="s">
        <v>2</v>
      </c>
      <c r="K77" s="17">
        <v>944</v>
      </c>
      <c r="L77" s="36">
        <v>5</v>
      </c>
      <c r="M77" s="36">
        <v>5</v>
      </c>
      <c r="N77" s="37" t="s">
        <v>1</v>
      </c>
      <c r="O77" s="17">
        <v>240</v>
      </c>
      <c r="P77" s="48">
        <v>0</v>
      </c>
      <c r="Q77" s="48">
        <v>0</v>
      </c>
      <c r="R77" s="48">
        <v>0</v>
      </c>
      <c r="S77" s="48">
        <v>0</v>
      </c>
    </row>
    <row r="78" spans="1:19" ht="33" customHeight="1" hidden="1">
      <c r="A78" s="23"/>
      <c r="B78" s="17"/>
      <c r="C78" s="17"/>
      <c r="D78" s="17"/>
      <c r="E78" s="17"/>
      <c r="F78" s="17"/>
      <c r="G78" s="17"/>
      <c r="H78" s="17"/>
      <c r="I78" s="18"/>
      <c r="J78" s="19" t="s">
        <v>15</v>
      </c>
      <c r="K78" s="17">
        <v>944</v>
      </c>
      <c r="L78" s="36">
        <v>5</v>
      </c>
      <c r="M78" s="36">
        <v>5</v>
      </c>
      <c r="N78" s="37" t="s">
        <v>1</v>
      </c>
      <c r="O78" s="17">
        <v>600</v>
      </c>
      <c r="P78" s="48">
        <f>+P79</f>
        <v>0</v>
      </c>
      <c r="Q78" s="48">
        <f>+Q79</f>
        <v>0</v>
      </c>
      <c r="R78" s="48">
        <f>+R79</f>
        <v>0</v>
      </c>
      <c r="S78" s="48">
        <f>+S79</f>
        <v>0</v>
      </c>
    </row>
    <row r="79" spans="1:19" ht="30" customHeight="1" hidden="1">
      <c r="A79" s="23"/>
      <c r="B79" s="17"/>
      <c r="C79" s="17"/>
      <c r="D79" s="17"/>
      <c r="E79" s="17"/>
      <c r="F79" s="17"/>
      <c r="G79" s="17"/>
      <c r="H79" s="17"/>
      <c r="I79" s="18"/>
      <c r="J79" s="19" t="s">
        <v>19</v>
      </c>
      <c r="K79" s="17">
        <v>944</v>
      </c>
      <c r="L79" s="36">
        <v>5</v>
      </c>
      <c r="M79" s="36">
        <v>5</v>
      </c>
      <c r="N79" s="37" t="s">
        <v>1</v>
      </c>
      <c r="O79" s="17">
        <v>610</v>
      </c>
      <c r="P79" s="48">
        <v>0</v>
      </c>
      <c r="Q79" s="48">
        <v>0</v>
      </c>
      <c r="R79" s="48">
        <v>0</v>
      </c>
      <c r="S79" s="48">
        <v>0</v>
      </c>
    </row>
    <row r="80" spans="1:19" ht="18.75" customHeight="1" hidden="1">
      <c r="A80" s="23"/>
      <c r="B80" s="17"/>
      <c r="C80" s="17"/>
      <c r="D80" s="17"/>
      <c r="E80" s="17"/>
      <c r="F80" s="17"/>
      <c r="G80" s="17"/>
      <c r="H80" s="17"/>
      <c r="I80" s="18"/>
      <c r="J80" s="19" t="s">
        <v>6</v>
      </c>
      <c r="K80" s="17">
        <v>944</v>
      </c>
      <c r="L80" s="36">
        <v>5</v>
      </c>
      <c r="M80" s="36">
        <v>5</v>
      </c>
      <c r="N80" s="37" t="s">
        <v>1</v>
      </c>
      <c r="O80" s="17">
        <v>800</v>
      </c>
      <c r="P80" s="48">
        <f>+P81</f>
        <v>0</v>
      </c>
      <c r="Q80" s="48">
        <f>+Q81</f>
        <v>0</v>
      </c>
      <c r="R80" s="48">
        <f>+R81</f>
        <v>0</v>
      </c>
      <c r="S80" s="48">
        <f>+S81</f>
        <v>0</v>
      </c>
    </row>
    <row r="81" spans="1:19" ht="48.75" customHeight="1" hidden="1">
      <c r="A81" s="23"/>
      <c r="B81" s="17"/>
      <c r="C81" s="17"/>
      <c r="D81" s="17"/>
      <c r="E81" s="17"/>
      <c r="F81" s="17"/>
      <c r="G81" s="17"/>
      <c r="H81" s="17"/>
      <c r="I81" s="18"/>
      <c r="J81" s="19" t="s">
        <v>5</v>
      </c>
      <c r="K81" s="17">
        <v>944</v>
      </c>
      <c r="L81" s="36">
        <v>5</v>
      </c>
      <c r="M81" s="36">
        <v>5</v>
      </c>
      <c r="N81" s="37" t="s">
        <v>1</v>
      </c>
      <c r="O81" s="17">
        <v>810</v>
      </c>
      <c r="P81" s="48">
        <v>0</v>
      </c>
      <c r="Q81" s="48">
        <v>0</v>
      </c>
      <c r="R81" s="48">
        <v>0</v>
      </c>
      <c r="S81" s="48">
        <v>0</v>
      </c>
    </row>
    <row r="82" spans="1:19" ht="36" customHeight="1" hidden="1">
      <c r="A82" s="23"/>
      <c r="B82" s="17"/>
      <c r="C82" s="17"/>
      <c r="D82" s="17"/>
      <c r="E82" s="17"/>
      <c r="F82" s="17"/>
      <c r="G82" s="17"/>
      <c r="H82" s="17"/>
      <c r="I82" s="18"/>
      <c r="J82" s="35" t="s">
        <v>50</v>
      </c>
      <c r="K82" s="17">
        <v>944</v>
      </c>
      <c r="L82" s="36">
        <v>5</v>
      </c>
      <c r="M82" s="36">
        <v>5</v>
      </c>
      <c r="N82" s="37" t="s">
        <v>47</v>
      </c>
      <c r="O82" s="17"/>
      <c r="P82" s="48">
        <f>P83</f>
        <v>0</v>
      </c>
      <c r="Q82" s="48">
        <f>Q83</f>
        <v>0</v>
      </c>
      <c r="R82" s="48">
        <f>R83</f>
        <v>0</v>
      </c>
      <c r="S82" s="48">
        <f>S83</f>
        <v>0</v>
      </c>
    </row>
    <row r="83" spans="1:19" ht="39.75" customHeight="1" hidden="1">
      <c r="A83" s="23"/>
      <c r="B83" s="17"/>
      <c r="C83" s="17"/>
      <c r="D83" s="17"/>
      <c r="E83" s="17"/>
      <c r="F83" s="17"/>
      <c r="G83" s="17"/>
      <c r="H83" s="17"/>
      <c r="I83" s="18"/>
      <c r="J83" s="19" t="s">
        <v>15</v>
      </c>
      <c r="K83" s="17">
        <v>944</v>
      </c>
      <c r="L83" s="36">
        <v>5</v>
      </c>
      <c r="M83" s="36">
        <v>5</v>
      </c>
      <c r="N83" s="37" t="s">
        <v>47</v>
      </c>
      <c r="O83" s="17">
        <v>600</v>
      </c>
      <c r="P83" s="48">
        <f>+P84</f>
        <v>0</v>
      </c>
      <c r="Q83" s="48">
        <f>+Q84</f>
        <v>0</v>
      </c>
      <c r="R83" s="48">
        <f>+R84</f>
        <v>0</v>
      </c>
      <c r="S83" s="48">
        <f>+S84</f>
        <v>0</v>
      </c>
    </row>
    <row r="84" spans="1:19" ht="18.75" customHeight="1" hidden="1">
      <c r="A84" s="23"/>
      <c r="B84" s="17"/>
      <c r="C84" s="17"/>
      <c r="D84" s="17"/>
      <c r="E84" s="17"/>
      <c r="F84" s="17"/>
      <c r="G84" s="17"/>
      <c r="H84" s="17"/>
      <c r="I84" s="18"/>
      <c r="J84" s="19" t="s">
        <v>19</v>
      </c>
      <c r="K84" s="17">
        <v>944</v>
      </c>
      <c r="L84" s="36">
        <v>5</v>
      </c>
      <c r="M84" s="36">
        <v>5</v>
      </c>
      <c r="N84" s="37" t="s">
        <v>47</v>
      </c>
      <c r="O84" s="17">
        <v>610</v>
      </c>
      <c r="P84" s="48">
        <v>0</v>
      </c>
      <c r="Q84" s="48">
        <v>0</v>
      </c>
      <c r="R84" s="48">
        <v>0</v>
      </c>
      <c r="S84" s="48">
        <v>0</v>
      </c>
    </row>
    <row r="85" spans="1:19" ht="33" customHeight="1">
      <c r="A85" s="23"/>
      <c r="B85" s="17"/>
      <c r="C85" s="17"/>
      <c r="D85" s="17"/>
      <c r="E85" s="17"/>
      <c r="F85" s="17"/>
      <c r="G85" s="17"/>
      <c r="H85" s="17"/>
      <c r="I85" s="18"/>
      <c r="J85" s="19" t="s">
        <v>4</v>
      </c>
      <c r="K85" s="17">
        <v>944</v>
      </c>
      <c r="L85" s="36">
        <v>5</v>
      </c>
      <c r="M85" s="36">
        <v>5</v>
      </c>
      <c r="N85" s="37">
        <v>9900000000</v>
      </c>
      <c r="O85" s="17"/>
      <c r="P85" s="48">
        <f aca="true" t="shared" si="4" ref="P85:S86">+P86</f>
        <v>0</v>
      </c>
      <c r="Q85" s="48">
        <f t="shared" si="4"/>
        <v>0</v>
      </c>
      <c r="R85" s="48">
        <f t="shared" si="4"/>
        <v>3705</v>
      </c>
      <c r="S85" s="48">
        <f t="shared" si="4"/>
        <v>0</v>
      </c>
    </row>
    <row r="86" spans="1:19" ht="69.75" customHeight="1">
      <c r="A86" s="23"/>
      <c r="B86" s="17"/>
      <c r="C86" s="17"/>
      <c r="D86" s="17"/>
      <c r="E86" s="17"/>
      <c r="F86" s="17"/>
      <c r="G86" s="17"/>
      <c r="H86" s="17"/>
      <c r="I86" s="18"/>
      <c r="J86" s="19" t="s">
        <v>15</v>
      </c>
      <c r="K86" s="17">
        <v>944</v>
      </c>
      <c r="L86" s="36">
        <v>5</v>
      </c>
      <c r="M86" s="36">
        <v>5</v>
      </c>
      <c r="N86" s="37">
        <v>9900000000</v>
      </c>
      <c r="O86" s="17">
        <v>600</v>
      </c>
      <c r="P86" s="48">
        <f t="shared" si="4"/>
        <v>0</v>
      </c>
      <c r="Q86" s="48">
        <f t="shared" si="4"/>
        <v>0</v>
      </c>
      <c r="R86" s="48">
        <f t="shared" si="4"/>
        <v>3705</v>
      </c>
      <c r="S86" s="48">
        <f t="shared" si="4"/>
        <v>0</v>
      </c>
    </row>
    <row r="87" spans="1:19" ht="18.75" customHeight="1">
      <c r="A87" s="23"/>
      <c r="B87" s="17"/>
      <c r="C87" s="17"/>
      <c r="D87" s="17"/>
      <c r="E87" s="17"/>
      <c r="F87" s="17"/>
      <c r="G87" s="17"/>
      <c r="H87" s="17"/>
      <c r="I87" s="18"/>
      <c r="J87" s="19" t="s">
        <v>19</v>
      </c>
      <c r="K87" s="17">
        <v>944</v>
      </c>
      <c r="L87" s="36">
        <v>5</v>
      </c>
      <c r="M87" s="36">
        <v>5</v>
      </c>
      <c r="N87" s="37">
        <v>9900000000</v>
      </c>
      <c r="O87" s="17">
        <v>610</v>
      </c>
      <c r="P87" s="48">
        <v>0</v>
      </c>
      <c r="Q87" s="48">
        <v>0</v>
      </c>
      <c r="R87" s="48">
        <v>3705</v>
      </c>
      <c r="S87" s="48"/>
    </row>
    <row r="88" spans="1:19" ht="85.5" customHeight="1">
      <c r="A88" s="23"/>
      <c r="B88" s="17"/>
      <c r="C88" s="17"/>
      <c r="D88" s="17"/>
      <c r="E88" s="17"/>
      <c r="F88" s="17"/>
      <c r="G88" s="17"/>
      <c r="H88" s="17"/>
      <c r="I88" s="18"/>
      <c r="J88" s="19" t="s">
        <v>52</v>
      </c>
      <c r="K88" s="17">
        <v>944</v>
      </c>
      <c r="L88" s="36">
        <v>5</v>
      </c>
      <c r="M88" s="36">
        <v>5</v>
      </c>
      <c r="N88" s="37" t="s">
        <v>53</v>
      </c>
      <c r="O88" s="17"/>
      <c r="P88" s="48">
        <f aca="true" t="shared" si="5" ref="P88:S89">+P89</f>
        <v>3705</v>
      </c>
      <c r="Q88" s="48">
        <f t="shared" si="5"/>
        <v>0</v>
      </c>
      <c r="R88" s="48">
        <f t="shared" si="5"/>
        <v>0</v>
      </c>
      <c r="S88" s="48">
        <f t="shared" si="5"/>
        <v>0</v>
      </c>
    </row>
    <row r="89" spans="1:19" ht="66.75" customHeight="1">
      <c r="A89" s="23"/>
      <c r="B89" s="17"/>
      <c r="C89" s="17"/>
      <c r="D89" s="17"/>
      <c r="E89" s="17"/>
      <c r="F89" s="17"/>
      <c r="G89" s="17"/>
      <c r="H89" s="17"/>
      <c r="I89" s="18"/>
      <c r="J89" s="19" t="s">
        <v>15</v>
      </c>
      <c r="K89" s="17">
        <v>944</v>
      </c>
      <c r="L89" s="36">
        <v>5</v>
      </c>
      <c r="M89" s="36">
        <v>5</v>
      </c>
      <c r="N89" s="37" t="s">
        <v>53</v>
      </c>
      <c r="O89" s="17">
        <v>600</v>
      </c>
      <c r="P89" s="48">
        <f t="shared" si="5"/>
        <v>3705</v>
      </c>
      <c r="Q89" s="48">
        <f t="shared" si="5"/>
        <v>0</v>
      </c>
      <c r="R89" s="48">
        <f t="shared" si="5"/>
        <v>0</v>
      </c>
      <c r="S89" s="48">
        <f t="shared" si="5"/>
        <v>0</v>
      </c>
    </row>
    <row r="90" spans="1:19" ht="18.75" customHeight="1">
      <c r="A90" s="23"/>
      <c r="B90" s="17"/>
      <c r="C90" s="17"/>
      <c r="D90" s="17"/>
      <c r="E90" s="17"/>
      <c r="F90" s="17"/>
      <c r="G90" s="17"/>
      <c r="H90" s="17"/>
      <c r="I90" s="18"/>
      <c r="J90" s="19" t="s">
        <v>19</v>
      </c>
      <c r="K90" s="17">
        <v>944</v>
      </c>
      <c r="L90" s="36">
        <v>5</v>
      </c>
      <c r="M90" s="36">
        <v>5</v>
      </c>
      <c r="N90" s="37" t="s">
        <v>53</v>
      </c>
      <c r="O90" s="17">
        <v>610</v>
      </c>
      <c r="P90" s="48">
        <v>3705</v>
      </c>
      <c r="Q90" s="48">
        <v>0</v>
      </c>
      <c r="R90" s="48">
        <v>0</v>
      </c>
      <c r="S90" s="48">
        <v>0</v>
      </c>
    </row>
    <row r="91" spans="1:19" ht="16.5" customHeight="1">
      <c r="A91" s="23"/>
      <c r="B91" s="53">
        <v>700</v>
      </c>
      <c r="C91" s="53"/>
      <c r="D91" s="53"/>
      <c r="E91" s="53"/>
      <c r="F91" s="53"/>
      <c r="G91" s="53"/>
      <c r="H91" s="53"/>
      <c r="I91" s="54"/>
      <c r="J91" s="31" t="s">
        <v>12</v>
      </c>
      <c r="K91" s="16">
        <v>944</v>
      </c>
      <c r="L91" s="32">
        <v>7</v>
      </c>
      <c r="M91" s="32" t="s">
        <v>3</v>
      </c>
      <c r="N91" s="33" t="s">
        <v>3</v>
      </c>
      <c r="O91" s="16" t="s">
        <v>3</v>
      </c>
      <c r="P91" s="46">
        <f>+P92+P96</f>
        <v>280.3</v>
      </c>
      <c r="Q91" s="46">
        <v>0</v>
      </c>
      <c r="R91" s="46">
        <f>+R92+R96</f>
        <v>289.3</v>
      </c>
      <c r="S91" s="46">
        <v>0</v>
      </c>
    </row>
    <row r="92" spans="1:19" ht="51" customHeight="1">
      <c r="A92" s="23"/>
      <c r="B92" s="17"/>
      <c r="C92" s="17"/>
      <c r="D92" s="17"/>
      <c r="E92" s="17"/>
      <c r="F92" s="17"/>
      <c r="G92" s="17"/>
      <c r="H92" s="17"/>
      <c r="I92" s="18"/>
      <c r="J92" s="38" t="s">
        <v>54</v>
      </c>
      <c r="K92" s="17">
        <v>944</v>
      </c>
      <c r="L92" s="36">
        <v>7</v>
      </c>
      <c r="M92" s="36">
        <v>5</v>
      </c>
      <c r="N92" s="37"/>
      <c r="O92" s="17"/>
      <c r="P92" s="48">
        <f>+P93</f>
        <v>180.3</v>
      </c>
      <c r="Q92" s="48">
        <f>+Q93+Q96</f>
        <v>0</v>
      </c>
      <c r="R92" s="48">
        <f>+R93</f>
        <v>189.3</v>
      </c>
      <c r="S92" s="48">
        <f>+S93+S96</f>
        <v>0</v>
      </c>
    </row>
    <row r="93" spans="1:19" ht="42" customHeight="1">
      <c r="A93" s="23"/>
      <c r="B93" s="17"/>
      <c r="C93" s="17"/>
      <c r="D93" s="17"/>
      <c r="E93" s="17"/>
      <c r="F93" s="17"/>
      <c r="G93" s="17"/>
      <c r="H93" s="17"/>
      <c r="I93" s="18"/>
      <c r="J93" s="35" t="s">
        <v>4</v>
      </c>
      <c r="K93" s="17">
        <v>944</v>
      </c>
      <c r="L93" s="36">
        <v>7</v>
      </c>
      <c r="M93" s="36">
        <v>5</v>
      </c>
      <c r="N93" s="37" t="s">
        <v>1</v>
      </c>
      <c r="O93" s="16"/>
      <c r="P93" s="48">
        <f>+P94</f>
        <v>180.3</v>
      </c>
      <c r="Q93" s="48">
        <f>+Q94</f>
        <v>0</v>
      </c>
      <c r="R93" s="48">
        <f>+R94</f>
        <v>189.3</v>
      </c>
      <c r="S93" s="48">
        <f>+S94</f>
        <v>0</v>
      </c>
    </row>
    <row r="94" spans="1:19" ht="53.25" customHeight="1">
      <c r="A94" s="23"/>
      <c r="B94" s="17"/>
      <c r="C94" s="17"/>
      <c r="D94" s="17"/>
      <c r="E94" s="17"/>
      <c r="F94" s="17"/>
      <c r="G94" s="17"/>
      <c r="H94" s="17"/>
      <c r="I94" s="18"/>
      <c r="J94" s="35" t="s">
        <v>42</v>
      </c>
      <c r="K94" s="17">
        <v>944</v>
      </c>
      <c r="L94" s="36">
        <v>7</v>
      </c>
      <c r="M94" s="36">
        <v>5</v>
      </c>
      <c r="N94" s="37" t="s">
        <v>1</v>
      </c>
      <c r="O94" s="17">
        <v>200</v>
      </c>
      <c r="P94" s="48">
        <f>+P95</f>
        <v>180.3</v>
      </c>
      <c r="Q94" s="48">
        <f>+Q95</f>
        <v>0</v>
      </c>
      <c r="R94" s="48">
        <f>+R95</f>
        <v>189.3</v>
      </c>
      <c r="S94" s="48">
        <f>+S95</f>
        <v>0</v>
      </c>
    </row>
    <row r="95" spans="1:19" ht="63">
      <c r="A95" s="23"/>
      <c r="B95" s="17"/>
      <c r="C95" s="17"/>
      <c r="D95" s="17"/>
      <c r="E95" s="17"/>
      <c r="F95" s="17"/>
      <c r="G95" s="17"/>
      <c r="H95" s="17"/>
      <c r="I95" s="18"/>
      <c r="J95" s="35" t="s">
        <v>2</v>
      </c>
      <c r="K95" s="17">
        <v>944</v>
      </c>
      <c r="L95" s="36">
        <v>7</v>
      </c>
      <c r="M95" s="36">
        <v>5</v>
      </c>
      <c r="N95" s="37" t="s">
        <v>1</v>
      </c>
      <c r="O95" s="17">
        <v>240</v>
      </c>
      <c r="P95" s="48">
        <v>180.3</v>
      </c>
      <c r="Q95" s="48">
        <v>0</v>
      </c>
      <c r="R95" s="48">
        <v>189.3</v>
      </c>
      <c r="S95" s="48">
        <v>0</v>
      </c>
    </row>
    <row r="96" spans="1:19" ht="19.5" customHeight="1">
      <c r="A96" s="23"/>
      <c r="B96" s="53">
        <v>707</v>
      </c>
      <c r="C96" s="53"/>
      <c r="D96" s="53"/>
      <c r="E96" s="53"/>
      <c r="F96" s="53"/>
      <c r="G96" s="53"/>
      <c r="H96" s="53"/>
      <c r="I96" s="54"/>
      <c r="J96" s="19" t="s">
        <v>11</v>
      </c>
      <c r="K96" s="17">
        <v>944</v>
      </c>
      <c r="L96" s="36">
        <v>7</v>
      </c>
      <c r="M96" s="36">
        <v>7</v>
      </c>
      <c r="N96" s="37" t="s">
        <v>3</v>
      </c>
      <c r="O96" s="17" t="s">
        <v>3</v>
      </c>
      <c r="P96" s="48">
        <f>+P97</f>
        <v>100</v>
      </c>
      <c r="Q96" s="48">
        <v>0</v>
      </c>
      <c r="R96" s="48">
        <f>+R97</f>
        <v>100</v>
      </c>
      <c r="S96" s="48">
        <v>0</v>
      </c>
    </row>
    <row r="97" spans="1:19" ht="39" customHeight="1">
      <c r="A97" s="23"/>
      <c r="B97" s="53" t="s">
        <v>1</v>
      </c>
      <c r="C97" s="53"/>
      <c r="D97" s="53"/>
      <c r="E97" s="53"/>
      <c r="F97" s="53"/>
      <c r="G97" s="53"/>
      <c r="H97" s="53"/>
      <c r="I97" s="54"/>
      <c r="J97" s="35" t="s">
        <v>4</v>
      </c>
      <c r="K97" s="17">
        <v>944</v>
      </c>
      <c r="L97" s="36">
        <v>7</v>
      </c>
      <c r="M97" s="36">
        <v>7</v>
      </c>
      <c r="N97" s="37" t="s">
        <v>1</v>
      </c>
      <c r="O97" s="17" t="s">
        <v>3</v>
      </c>
      <c r="P97" s="48">
        <f>+P98</f>
        <v>100</v>
      </c>
      <c r="Q97" s="48">
        <v>0</v>
      </c>
      <c r="R97" s="48">
        <f>+R98</f>
        <v>100</v>
      </c>
      <c r="S97" s="48">
        <v>0</v>
      </c>
    </row>
    <row r="98" spans="1:19" ht="61.5" customHeight="1">
      <c r="A98" s="23"/>
      <c r="B98" s="53">
        <v>200</v>
      </c>
      <c r="C98" s="53"/>
      <c r="D98" s="53"/>
      <c r="E98" s="53"/>
      <c r="F98" s="53"/>
      <c r="G98" s="53"/>
      <c r="H98" s="53"/>
      <c r="I98" s="54"/>
      <c r="J98" s="35" t="s">
        <v>42</v>
      </c>
      <c r="K98" s="17">
        <v>944</v>
      </c>
      <c r="L98" s="36">
        <v>7</v>
      </c>
      <c r="M98" s="36">
        <v>7</v>
      </c>
      <c r="N98" s="37" t="s">
        <v>1</v>
      </c>
      <c r="O98" s="17">
        <v>200</v>
      </c>
      <c r="P98" s="48">
        <f>+P99</f>
        <v>100</v>
      </c>
      <c r="Q98" s="48">
        <v>0</v>
      </c>
      <c r="R98" s="48">
        <f>+R99</f>
        <v>100</v>
      </c>
      <c r="S98" s="48">
        <v>0</v>
      </c>
    </row>
    <row r="99" spans="1:19" ht="63">
      <c r="A99" s="23"/>
      <c r="B99" s="53">
        <v>240</v>
      </c>
      <c r="C99" s="53"/>
      <c r="D99" s="53"/>
      <c r="E99" s="53"/>
      <c r="F99" s="53"/>
      <c r="G99" s="53"/>
      <c r="H99" s="53"/>
      <c r="I99" s="54"/>
      <c r="J99" s="35" t="s">
        <v>2</v>
      </c>
      <c r="K99" s="17">
        <v>944</v>
      </c>
      <c r="L99" s="36">
        <v>7</v>
      </c>
      <c r="M99" s="36">
        <v>7</v>
      </c>
      <c r="N99" s="37" t="s">
        <v>1</v>
      </c>
      <c r="O99" s="17">
        <v>240</v>
      </c>
      <c r="P99" s="48">
        <v>100</v>
      </c>
      <c r="Q99" s="48">
        <v>0</v>
      </c>
      <c r="R99" s="48">
        <v>100</v>
      </c>
      <c r="S99" s="48">
        <v>0</v>
      </c>
    </row>
    <row r="100" spans="1:19" ht="31.5">
      <c r="A100" s="23"/>
      <c r="B100" s="53">
        <v>800</v>
      </c>
      <c r="C100" s="53"/>
      <c r="D100" s="53"/>
      <c r="E100" s="53"/>
      <c r="F100" s="53"/>
      <c r="G100" s="53"/>
      <c r="H100" s="53"/>
      <c r="I100" s="54"/>
      <c r="J100" s="34" t="s">
        <v>10</v>
      </c>
      <c r="K100" s="16">
        <v>944</v>
      </c>
      <c r="L100" s="32">
        <v>8</v>
      </c>
      <c r="M100" s="32" t="s">
        <v>3</v>
      </c>
      <c r="N100" s="33" t="s">
        <v>3</v>
      </c>
      <c r="O100" s="16" t="s">
        <v>3</v>
      </c>
      <c r="P100" s="46">
        <f>+P102</f>
        <v>500</v>
      </c>
      <c r="Q100" s="46">
        <f>+Q102</f>
        <v>0</v>
      </c>
      <c r="R100" s="46">
        <f>+R102</f>
        <v>500</v>
      </c>
      <c r="S100" s="46">
        <f>+S102</f>
        <v>0</v>
      </c>
    </row>
    <row r="101" spans="1:19" ht="37.5" customHeight="1">
      <c r="A101" s="23"/>
      <c r="B101" s="53">
        <v>804</v>
      </c>
      <c r="C101" s="53"/>
      <c r="D101" s="53"/>
      <c r="E101" s="53"/>
      <c r="F101" s="53"/>
      <c r="G101" s="53"/>
      <c r="H101" s="53"/>
      <c r="I101" s="54"/>
      <c r="J101" s="35" t="s">
        <v>9</v>
      </c>
      <c r="K101" s="17">
        <v>944</v>
      </c>
      <c r="L101" s="36">
        <v>8</v>
      </c>
      <c r="M101" s="36">
        <v>4</v>
      </c>
      <c r="N101" s="37" t="s">
        <v>3</v>
      </c>
      <c r="O101" s="17" t="s">
        <v>3</v>
      </c>
      <c r="P101" s="48">
        <f aca="true" t="shared" si="6" ref="P101:S103">+P102</f>
        <v>500</v>
      </c>
      <c r="Q101" s="48">
        <f t="shared" si="6"/>
        <v>0</v>
      </c>
      <c r="R101" s="48">
        <f t="shared" si="6"/>
        <v>500</v>
      </c>
      <c r="S101" s="48">
        <f t="shared" si="6"/>
        <v>0</v>
      </c>
    </row>
    <row r="102" spans="1:19" ht="18" customHeight="1">
      <c r="A102" s="23"/>
      <c r="B102" s="53" t="s">
        <v>1</v>
      </c>
      <c r="C102" s="53"/>
      <c r="D102" s="53"/>
      <c r="E102" s="53"/>
      <c r="F102" s="53"/>
      <c r="G102" s="53"/>
      <c r="H102" s="53"/>
      <c r="I102" s="54"/>
      <c r="J102" s="19" t="s">
        <v>4</v>
      </c>
      <c r="K102" s="17">
        <v>944</v>
      </c>
      <c r="L102" s="36">
        <v>8</v>
      </c>
      <c r="M102" s="36">
        <v>4</v>
      </c>
      <c r="N102" s="37" t="s">
        <v>1</v>
      </c>
      <c r="O102" s="17" t="s">
        <v>3</v>
      </c>
      <c r="P102" s="48">
        <f>+P103</f>
        <v>500</v>
      </c>
      <c r="Q102" s="48">
        <f>+Q103</f>
        <v>0</v>
      </c>
      <c r="R102" s="48">
        <f>+R103</f>
        <v>500</v>
      </c>
      <c r="S102" s="48">
        <f>+S103</f>
        <v>0</v>
      </c>
    </row>
    <row r="103" spans="1:19" ht="49.5" customHeight="1">
      <c r="A103" s="23"/>
      <c r="B103" s="53">
        <v>200</v>
      </c>
      <c r="C103" s="53"/>
      <c r="D103" s="53"/>
      <c r="E103" s="53"/>
      <c r="F103" s="53"/>
      <c r="G103" s="53"/>
      <c r="H103" s="53"/>
      <c r="I103" s="54"/>
      <c r="J103" s="35" t="s">
        <v>42</v>
      </c>
      <c r="K103" s="17">
        <v>944</v>
      </c>
      <c r="L103" s="36">
        <v>8</v>
      </c>
      <c r="M103" s="36">
        <v>4</v>
      </c>
      <c r="N103" s="37" t="s">
        <v>1</v>
      </c>
      <c r="O103" s="17">
        <v>200</v>
      </c>
      <c r="P103" s="48">
        <f t="shared" si="6"/>
        <v>500</v>
      </c>
      <c r="Q103" s="48">
        <f t="shared" si="6"/>
        <v>0</v>
      </c>
      <c r="R103" s="48">
        <f t="shared" si="6"/>
        <v>500</v>
      </c>
      <c r="S103" s="48">
        <f t="shared" si="6"/>
        <v>0</v>
      </c>
    </row>
    <row r="104" spans="1:19" ht="63">
      <c r="A104" s="23"/>
      <c r="B104" s="53">
        <v>240</v>
      </c>
      <c r="C104" s="53"/>
      <c r="D104" s="53"/>
      <c r="E104" s="53"/>
      <c r="F104" s="53"/>
      <c r="G104" s="53"/>
      <c r="H104" s="53"/>
      <c r="I104" s="54"/>
      <c r="J104" s="19" t="s">
        <v>2</v>
      </c>
      <c r="K104" s="17">
        <v>944</v>
      </c>
      <c r="L104" s="36">
        <v>8</v>
      </c>
      <c r="M104" s="36">
        <v>4</v>
      </c>
      <c r="N104" s="37" t="s">
        <v>1</v>
      </c>
      <c r="O104" s="17">
        <v>240</v>
      </c>
      <c r="P104" s="48">
        <v>500</v>
      </c>
      <c r="Q104" s="48">
        <v>0</v>
      </c>
      <c r="R104" s="48">
        <v>500</v>
      </c>
      <c r="S104" s="48">
        <v>0</v>
      </c>
    </row>
    <row r="105" spans="1:19" ht="19.5" customHeight="1">
      <c r="A105" s="23"/>
      <c r="B105" s="17"/>
      <c r="C105" s="17"/>
      <c r="D105" s="17"/>
      <c r="E105" s="17"/>
      <c r="F105" s="17"/>
      <c r="G105" s="17"/>
      <c r="H105" s="17"/>
      <c r="I105" s="18"/>
      <c r="J105" s="34" t="s">
        <v>43</v>
      </c>
      <c r="K105" s="16">
        <v>944</v>
      </c>
      <c r="L105" s="32">
        <v>10</v>
      </c>
      <c r="M105" s="32"/>
      <c r="N105" s="33"/>
      <c r="O105" s="16"/>
      <c r="P105" s="46">
        <f>+P106</f>
        <v>100</v>
      </c>
      <c r="Q105" s="46">
        <v>0</v>
      </c>
      <c r="R105" s="46">
        <f>+R106</f>
        <v>100</v>
      </c>
      <c r="S105" s="46">
        <v>0</v>
      </c>
    </row>
    <row r="106" spans="1:19" ht="18.75" customHeight="1">
      <c r="A106" s="23"/>
      <c r="B106" s="17"/>
      <c r="C106" s="17"/>
      <c r="D106" s="17"/>
      <c r="E106" s="17"/>
      <c r="F106" s="17"/>
      <c r="G106" s="17"/>
      <c r="H106" s="17"/>
      <c r="I106" s="18"/>
      <c r="J106" s="19" t="s">
        <v>44</v>
      </c>
      <c r="K106" s="17">
        <v>944</v>
      </c>
      <c r="L106" s="36">
        <v>10</v>
      </c>
      <c r="M106" s="36">
        <v>1</v>
      </c>
      <c r="N106" s="37"/>
      <c r="O106" s="17"/>
      <c r="P106" s="48">
        <f>+P107</f>
        <v>100</v>
      </c>
      <c r="Q106" s="48">
        <v>0</v>
      </c>
      <c r="R106" s="48">
        <f>+R107</f>
        <v>100</v>
      </c>
      <c r="S106" s="48">
        <v>0</v>
      </c>
    </row>
    <row r="107" spans="1:19" ht="17.25" customHeight="1">
      <c r="A107" s="23"/>
      <c r="B107" s="17"/>
      <c r="C107" s="17"/>
      <c r="D107" s="17"/>
      <c r="E107" s="17"/>
      <c r="F107" s="17"/>
      <c r="G107" s="17"/>
      <c r="H107" s="17"/>
      <c r="I107" s="18"/>
      <c r="J107" s="19" t="s">
        <v>4</v>
      </c>
      <c r="K107" s="17">
        <v>944</v>
      </c>
      <c r="L107" s="36">
        <v>10</v>
      </c>
      <c r="M107" s="36">
        <v>1</v>
      </c>
      <c r="N107" s="37">
        <v>9900000000</v>
      </c>
      <c r="O107" s="17"/>
      <c r="P107" s="48">
        <f>+P108</f>
        <v>100</v>
      </c>
      <c r="Q107" s="48">
        <v>0</v>
      </c>
      <c r="R107" s="48">
        <f>+R108</f>
        <v>100</v>
      </c>
      <c r="S107" s="48">
        <v>0</v>
      </c>
    </row>
    <row r="108" spans="1:19" ht="42" customHeight="1">
      <c r="A108" s="23"/>
      <c r="B108" s="17"/>
      <c r="C108" s="17"/>
      <c r="D108" s="17"/>
      <c r="E108" s="17"/>
      <c r="F108" s="17"/>
      <c r="G108" s="17"/>
      <c r="H108" s="17"/>
      <c r="I108" s="18"/>
      <c r="J108" s="19" t="s">
        <v>45</v>
      </c>
      <c r="K108" s="17">
        <v>944</v>
      </c>
      <c r="L108" s="36">
        <v>10</v>
      </c>
      <c r="M108" s="36">
        <v>1</v>
      </c>
      <c r="N108" s="37">
        <v>9900000000</v>
      </c>
      <c r="O108" s="17">
        <v>300</v>
      </c>
      <c r="P108" s="48">
        <f>+P109</f>
        <v>100</v>
      </c>
      <c r="Q108" s="48">
        <v>0</v>
      </c>
      <c r="R108" s="48">
        <f>+R109</f>
        <v>100</v>
      </c>
      <c r="S108" s="48">
        <v>0</v>
      </c>
    </row>
    <row r="109" spans="1:19" ht="65.25" customHeight="1">
      <c r="A109" s="23"/>
      <c r="B109" s="17"/>
      <c r="C109" s="17"/>
      <c r="D109" s="17"/>
      <c r="E109" s="17"/>
      <c r="F109" s="17"/>
      <c r="G109" s="17"/>
      <c r="H109" s="17"/>
      <c r="I109" s="18"/>
      <c r="J109" s="19" t="s">
        <v>46</v>
      </c>
      <c r="K109" s="17">
        <v>944</v>
      </c>
      <c r="L109" s="36">
        <v>10</v>
      </c>
      <c r="M109" s="36">
        <v>1</v>
      </c>
      <c r="N109" s="37">
        <v>9900000000</v>
      </c>
      <c r="O109" s="17">
        <v>320</v>
      </c>
      <c r="P109" s="48">
        <v>100</v>
      </c>
      <c r="Q109" s="48">
        <v>0</v>
      </c>
      <c r="R109" s="48">
        <v>100</v>
      </c>
      <c r="S109" s="48">
        <v>0</v>
      </c>
    </row>
    <row r="110" spans="1:19" ht="46.5" customHeight="1">
      <c r="A110" s="23"/>
      <c r="B110" s="53">
        <v>1100</v>
      </c>
      <c r="C110" s="53"/>
      <c r="D110" s="53"/>
      <c r="E110" s="53"/>
      <c r="F110" s="53"/>
      <c r="G110" s="53"/>
      <c r="H110" s="53"/>
      <c r="I110" s="54"/>
      <c r="J110" s="31" t="s">
        <v>8</v>
      </c>
      <c r="K110" s="16">
        <v>944</v>
      </c>
      <c r="L110" s="32">
        <v>11</v>
      </c>
      <c r="M110" s="32" t="s">
        <v>3</v>
      </c>
      <c r="N110" s="33" t="s">
        <v>3</v>
      </c>
      <c r="O110" s="16" t="s">
        <v>3</v>
      </c>
      <c r="P110" s="46">
        <f>+P111</f>
        <v>1599.9</v>
      </c>
      <c r="Q110" s="46">
        <f aca="true" t="shared" si="7" ref="P110:S111">+Q111</f>
        <v>0</v>
      </c>
      <c r="R110" s="46">
        <f t="shared" si="7"/>
        <v>1599.9</v>
      </c>
      <c r="S110" s="46">
        <f t="shared" si="7"/>
        <v>0</v>
      </c>
    </row>
    <row r="111" spans="1:19" ht="17.25" customHeight="1">
      <c r="A111" s="23"/>
      <c r="B111" s="53">
        <v>1101</v>
      </c>
      <c r="C111" s="53"/>
      <c r="D111" s="53"/>
      <c r="E111" s="53"/>
      <c r="F111" s="53"/>
      <c r="G111" s="53"/>
      <c r="H111" s="53"/>
      <c r="I111" s="54"/>
      <c r="J111" s="19" t="s">
        <v>7</v>
      </c>
      <c r="K111" s="17">
        <v>944</v>
      </c>
      <c r="L111" s="36">
        <v>11</v>
      </c>
      <c r="M111" s="36">
        <v>1</v>
      </c>
      <c r="N111" s="37" t="s">
        <v>3</v>
      </c>
      <c r="O111" s="17" t="s">
        <v>3</v>
      </c>
      <c r="P111" s="48">
        <f t="shared" si="7"/>
        <v>1599.9</v>
      </c>
      <c r="Q111" s="48">
        <f t="shared" si="7"/>
        <v>0</v>
      </c>
      <c r="R111" s="48">
        <f t="shared" si="7"/>
        <v>1599.9</v>
      </c>
      <c r="S111" s="48">
        <f t="shared" si="7"/>
        <v>0</v>
      </c>
    </row>
    <row r="112" spans="1:19" ht="37.5" customHeight="1">
      <c r="A112" s="23"/>
      <c r="B112" s="53" t="s">
        <v>1</v>
      </c>
      <c r="C112" s="53"/>
      <c r="D112" s="53"/>
      <c r="E112" s="53"/>
      <c r="F112" s="53"/>
      <c r="G112" s="53"/>
      <c r="H112" s="53"/>
      <c r="I112" s="54"/>
      <c r="J112" s="35" t="s">
        <v>4</v>
      </c>
      <c r="K112" s="17">
        <v>944</v>
      </c>
      <c r="L112" s="36">
        <v>11</v>
      </c>
      <c r="M112" s="36">
        <v>1</v>
      </c>
      <c r="N112" s="37" t="s">
        <v>1</v>
      </c>
      <c r="O112" s="17" t="s">
        <v>3</v>
      </c>
      <c r="P112" s="48">
        <f>+P113+P115</f>
        <v>1599.9</v>
      </c>
      <c r="Q112" s="48">
        <f>+Q113+Q115</f>
        <v>0</v>
      </c>
      <c r="R112" s="48">
        <f>+R113+R115</f>
        <v>1599.9</v>
      </c>
      <c r="S112" s="48">
        <f>+S113+S115</f>
        <v>0</v>
      </c>
    </row>
    <row r="113" spans="1:19" ht="63" customHeight="1">
      <c r="A113" s="23"/>
      <c r="B113" s="53">
        <v>200</v>
      </c>
      <c r="C113" s="53"/>
      <c r="D113" s="53"/>
      <c r="E113" s="53"/>
      <c r="F113" s="53"/>
      <c r="G113" s="53"/>
      <c r="H113" s="53"/>
      <c r="I113" s="54"/>
      <c r="J113" s="35" t="s">
        <v>42</v>
      </c>
      <c r="K113" s="17">
        <v>944</v>
      </c>
      <c r="L113" s="36">
        <v>11</v>
      </c>
      <c r="M113" s="36">
        <v>1</v>
      </c>
      <c r="N113" s="37" t="s">
        <v>1</v>
      </c>
      <c r="O113" s="17">
        <v>200</v>
      </c>
      <c r="P113" s="48">
        <f>+P114</f>
        <v>1447.4</v>
      </c>
      <c r="Q113" s="48">
        <f>+Q114</f>
        <v>0</v>
      </c>
      <c r="R113" s="48">
        <f>+R114</f>
        <v>1447.4</v>
      </c>
      <c r="S113" s="48">
        <f>+S114</f>
        <v>0</v>
      </c>
    </row>
    <row r="114" spans="1:19" ht="63">
      <c r="A114" s="23"/>
      <c r="B114" s="53">
        <v>240</v>
      </c>
      <c r="C114" s="53"/>
      <c r="D114" s="53"/>
      <c r="E114" s="53"/>
      <c r="F114" s="53"/>
      <c r="G114" s="53"/>
      <c r="H114" s="53"/>
      <c r="I114" s="54"/>
      <c r="J114" s="35" t="s">
        <v>2</v>
      </c>
      <c r="K114" s="17">
        <v>944</v>
      </c>
      <c r="L114" s="36">
        <v>11</v>
      </c>
      <c r="M114" s="36">
        <v>1</v>
      </c>
      <c r="N114" s="37" t="s">
        <v>1</v>
      </c>
      <c r="O114" s="17">
        <v>240</v>
      </c>
      <c r="P114" s="48">
        <v>1447.4</v>
      </c>
      <c r="Q114" s="48">
        <v>0</v>
      </c>
      <c r="R114" s="48">
        <v>1447.4</v>
      </c>
      <c r="S114" s="48">
        <v>0</v>
      </c>
    </row>
    <row r="115" spans="1:19" ht="39" customHeight="1">
      <c r="A115" s="23"/>
      <c r="B115" s="17"/>
      <c r="C115" s="17"/>
      <c r="D115" s="17"/>
      <c r="E115" s="17"/>
      <c r="F115" s="17"/>
      <c r="G115" s="17"/>
      <c r="H115" s="17"/>
      <c r="I115" s="18"/>
      <c r="J115" s="19" t="s">
        <v>15</v>
      </c>
      <c r="K115" s="17">
        <v>944</v>
      </c>
      <c r="L115" s="36">
        <v>11</v>
      </c>
      <c r="M115" s="36">
        <v>1</v>
      </c>
      <c r="N115" s="37" t="s">
        <v>1</v>
      </c>
      <c r="O115" s="17">
        <v>600</v>
      </c>
      <c r="P115" s="48">
        <f>+P116</f>
        <v>152.5</v>
      </c>
      <c r="Q115" s="48">
        <f>+Q116</f>
        <v>0</v>
      </c>
      <c r="R115" s="48">
        <f>+R116</f>
        <v>152.5</v>
      </c>
      <c r="S115" s="48">
        <f>+S116</f>
        <v>0</v>
      </c>
    </row>
    <row r="116" spans="1:19" ht="102.75" customHeight="1">
      <c r="A116" s="23"/>
      <c r="B116" s="17"/>
      <c r="C116" s="17"/>
      <c r="D116" s="17"/>
      <c r="E116" s="17"/>
      <c r="F116" s="17"/>
      <c r="G116" s="17"/>
      <c r="H116" s="17"/>
      <c r="I116" s="18"/>
      <c r="J116" s="35" t="s">
        <v>55</v>
      </c>
      <c r="K116" s="17">
        <v>944</v>
      </c>
      <c r="L116" s="36">
        <v>11</v>
      </c>
      <c r="M116" s="36">
        <v>1</v>
      </c>
      <c r="N116" s="37" t="s">
        <v>1</v>
      </c>
      <c r="O116" s="17">
        <v>630</v>
      </c>
      <c r="P116" s="48">
        <v>152.5</v>
      </c>
      <c r="Q116" s="48">
        <v>0</v>
      </c>
      <c r="R116" s="48">
        <v>152.5</v>
      </c>
      <c r="S116" s="48">
        <v>0</v>
      </c>
    </row>
    <row r="117" spans="1:19" ht="39.75" customHeight="1" hidden="1">
      <c r="A117" s="3"/>
      <c r="B117" s="6"/>
      <c r="C117" s="7"/>
      <c r="D117" s="8"/>
      <c r="E117" s="8"/>
      <c r="F117" s="8"/>
      <c r="G117" s="7"/>
      <c r="H117" s="6"/>
      <c r="I117" s="7"/>
      <c r="J117" s="39" t="s">
        <v>56</v>
      </c>
      <c r="K117" s="17">
        <v>944</v>
      </c>
      <c r="L117" s="40">
        <v>13</v>
      </c>
      <c r="M117" s="40"/>
      <c r="N117" s="40"/>
      <c r="O117" s="40"/>
      <c r="P117" s="46">
        <f aca="true" t="shared" si="8" ref="P117:S120">+P118</f>
        <v>0</v>
      </c>
      <c r="Q117" s="46">
        <f t="shared" si="8"/>
        <v>0</v>
      </c>
      <c r="R117" s="46">
        <f t="shared" si="8"/>
        <v>0</v>
      </c>
      <c r="S117" s="46">
        <f t="shared" si="8"/>
        <v>0</v>
      </c>
    </row>
    <row r="118" spans="1:19" ht="47.25" hidden="1">
      <c r="A118" s="3"/>
      <c r="B118" s="6"/>
      <c r="C118" s="7"/>
      <c r="D118" s="8"/>
      <c r="E118" s="8"/>
      <c r="F118" s="8"/>
      <c r="G118" s="7"/>
      <c r="H118" s="6"/>
      <c r="I118" s="7"/>
      <c r="J118" s="20" t="s">
        <v>57</v>
      </c>
      <c r="K118" s="17">
        <v>944</v>
      </c>
      <c r="L118" s="21">
        <v>13</v>
      </c>
      <c r="M118" s="36">
        <v>1</v>
      </c>
      <c r="N118" s="21"/>
      <c r="O118" s="21"/>
      <c r="P118" s="48">
        <f t="shared" si="8"/>
        <v>0</v>
      </c>
      <c r="Q118" s="48">
        <f t="shared" si="8"/>
        <v>0</v>
      </c>
      <c r="R118" s="48">
        <f t="shared" si="8"/>
        <v>0</v>
      </c>
      <c r="S118" s="48">
        <f t="shared" si="8"/>
        <v>0</v>
      </c>
    </row>
    <row r="119" spans="1:19" ht="28.5" customHeight="1" hidden="1">
      <c r="A119" s="3"/>
      <c r="B119" s="6"/>
      <c r="C119" s="7"/>
      <c r="D119" s="8"/>
      <c r="E119" s="8"/>
      <c r="F119" s="8"/>
      <c r="G119" s="7"/>
      <c r="H119" s="6"/>
      <c r="I119" s="7"/>
      <c r="J119" s="35" t="s">
        <v>4</v>
      </c>
      <c r="K119" s="17">
        <v>944</v>
      </c>
      <c r="L119" s="21">
        <v>13</v>
      </c>
      <c r="M119" s="36">
        <v>1</v>
      </c>
      <c r="N119" s="37" t="s">
        <v>1</v>
      </c>
      <c r="O119" s="21"/>
      <c r="P119" s="48">
        <f t="shared" si="8"/>
        <v>0</v>
      </c>
      <c r="Q119" s="48">
        <f t="shared" si="8"/>
        <v>0</v>
      </c>
      <c r="R119" s="48">
        <f t="shared" si="8"/>
        <v>0</v>
      </c>
      <c r="S119" s="48">
        <f t="shared" si="8"/>
        <v>0</v>
      </c>
    </row>
    <row r="120" spans="1:19" ht="20.25" customHeight="1" hidden="1">
      <c r="A120" s="3"/>
      <c r="B120" s="6"/>
      <c r="C120" s="7"/>
      <c r="D120" s="8"/>
      <c r="E120" s="8"/>
      <c r="F120" s="8"/>
      <c r="G120" s="7"/>
      <c r="H120" s="6"/>
      <c r="I120" s="7"/>
      <c r="J120" s="20" t="s">
        <v>58</v>
      </c>
      <c r="K120" s="17">
        <v>944</v>
      </c>
      <c r="L120" s="21">
        <v>13</v>
      </c>
      <c r="M120" s="36">
        <v>1</v>
      </c>
      <c r="N120" s="37" t="s">
        <v>1</v>
      </c>
      <c r="O120" s="21">
        <v>700</v>
      </c>
      <c r="P120" s="48">
        <f t="shared" si="8"/>
        <v>0</v>
      </c>
      <c r="Q120" s="48">
        <f t="shared" si="8"/>
        <v>0</v>
      </c>
      <c r="R120" s="48">
        <f t="shared" si="8"/>
        <v>0</v>
      </c>
      <c r="S120" s="48">
        <f t="shared" si="8"/>
        <v>0</v>
      </c>
    </row>
    <row r="121" spans="1:19" ht="17.25" customHeight="1" hidden="1">
      <c r="A121" s="3"/>
      <c r="B121" s="6"/>
      <c r="C121" s="7"/>
      <c r="D121" s="8"/>
      <c r="E121" s="8"/>
      <c r="F121" s="8"/>
      <c r="G121" s="7"/>
      <c r="H121" s="6"/>
      <c r="I121" s="7"/>
      <c r="J121" s="20" t="s">
        <v>59</v>
      </c>
      <c r="K121" s="17">
        <v>944</v>
      </c>
      <c r="L121" s="21">
        <v>13</v>
      </c>
      <c r="M121" s="36">
        <v>1</v>
      </c>
      <c r="N121" s="37" t="s">
        <v>1</v>
      </c>
      <c r="O121" s="21">
        <v>730</v>
      </c>
      <c r="P121" s="48">
        <v>0</v>
      </c>
      <c r="Q121" s="48">
        <v>0</v>
      </c>
      <c r="R121" s="48">
        <v>0</v>
      </c>
      <c r="S121" s="48">
        <v>0</v>
      </c>
    </row>
    <row r="122" spans="1:19" ht="15.75">
      <c r="A122" s="3"/>
      <c r="B122" s="9"/>
      <c r="C122" s="10"/>
      <c r="D122" s="11"/>
      <c r="E122" s="11"/>
      <c r="F122" s="11"/>
      <c r="G122" s="10"/>
      <c r="H122" s="9"/>
      <c r="I122" s="10"/>
      <c r="J122" s="41" t="s">
        <v>0</v>
      </c>
      <c r="K122" s="10"/>
      <c r="L122" s="10"/>
      <c r="M122" s="10"/>
      <c r="N122" s="10"/>
      <c r="O122" s="42"/>
      <c r="P122" s="46">
        <f>+P110+P105+P100+P91+P56+P48+P43+P38+P15+P117</f>
        <v>187276.00000000003</v>
      </c>
      <c r="Q122" s="46">
        <f>+Q110+Q105+Q100+Q91+Q56+Q48+Q43+Q38+Q15+Q117</f>
        <v>1976</v>
      </c>
      <c r="R122" s="46">
        <f>+R110+R105+R100+R91+R56+R48+R43+R38+R15+R117</f>
        <v>188093.00000000003</v>
      </c>
      <c r="S122" s="46">
        <f>+S110+S105+S100+S91+S56+S48+S43+S38+S15+S117</f>
        <v>0</v>
      </c>
    </row>
    <row r="123" spans="1:19" ht="15.75">
      <c r="A123" s="3"/>
      <c r="B123" s="3"/>
      <c r="C123" s="3"/>
      <c r="D123" s="3"/>
      <c r="E123" s="3"/>
      <c r="F123" s="3"/>
      <c r="G123" s="3"/>
      <c r="H123" s="3"/>
      <c r="I123" s="3"/>
      <c r="J123" s="44" t="s">
        <v>63</v>
      </c>
      <c r="K123" s="28"/>
      <c r="L123" s="28"/>
      <c r="M123" s="28"/>
      <c r="N123" s="28"/>
      <c r="O123" s="10"/>
      <c r="P123" s="49">
        <v>4802</v>
      </c>
      <c r="Q123" s="49">
        <v>0</v>
      </c>
      <c r="R123" s="49">
        <v>9900</v>
      </c>
      <c r="S123" s="49">
        <v>0</v>
      </c>
    </row>
    <row r="124" spans="10:19" ht="15.75">
      <c r="J124" s="43" t="s">
        <v>64</v>
      </c>
      <c r="K124" s="45"/>
      <c r="L124" s="45"/>
      <c r="M124" s="45"/>
      <c r="N124" s="45"/>
      <c r="O124" s="45"/>
      <c r="P124" s="50">
        <f>P122+P123</f>
        <v>192078.00000000003</v>
      </c>
      <c r="Q124" s="50">
        <f>Q122+Q123</f>
        <v>1976</v>
      </c>
      <c r="R124" s="50">
        <f>R122+R123</f>
        <v>197993.00000000003</v>
      </c>
      <c r="S124" s="50">
        <f>S122+S123</f>
        <v>0</v>
      </c>
    </row>
    <row r="128" ht="15.75">
      <c r="P128" s="67">
        <f>+P110+P105+P100+P91+P56+P48+P43+P38+P15</f>
        <v>187276.00000000003</v>
      </c>
    </row>
  </sheetData>
  <sheetProtection/>
  <mergeCells count="49">
    <mergeCell ref="B110:I110"/>
    <mergeCell ref="B114:I114"/>
    <mergeCell ref="B111:I111"/>
    <mergeCell ref="B112:I112"/>
    <mergeCell ref="B113:I113"/>
    <mergeCell ref="B99:I99"/>
    <mergeCell ref="B100:I100"/>
    <mergeCell ref="B101:I101"/>
    <mergeCell ref="B102:I102"/>
    <mergeCell ref="B103:I103"/>
    <mergeCell ref="B104:I104"/>
    <mergeCell ref="B57:I57"/>
    <mergeCell ref="B74:I74"/>
    <mergeCell ref="B91:I91"/>
    <mergeCell ref="B96:I96"/>
    <mergeCell ref="B97:I97"/>
    <mergeCell ref="B98:I98"/>
    <mergeCell ref="B43:I43"/>
    <mergeCell ref="B44:I44"/>
    <mergeCell ref="B45:I45"/>
    <mergeCell ref="B46:I46"/>
    <mergeCell ref="B47:I47"/>
    <mergeCell ref="B56:I56"/>
    <mergeCell ref="B38:I38"/>
    <mergeCell ref="B39:I39"/>
    <mergeCell ref="B40:I40"/>
    <mergeCell ref="B41:I41"/>
    <mergeCell ref="B42:I42"/>
    <mergeCell ref="B32:I32"/>
    <mergeCell ref="B33:I33"/>
    <mergeCell ref="B24:I24"/>
    <mergeCell ref="B25:I25"/>
    <mergeCell ref="B36:I36"/>
    <mergeCell ref="B37:I37"/>
    <mergeCell ref="B14:I14"/>
    <mergeCell ref="B15:I15"/>
    <mergeCell ref="B20:I20"/>
    <mergeCell ref="B21:I21"/>
    <mergeCell ref="B22:I22"/>
    <mergeCell ref="T22:T23"/>
    <mergeCell ref="B23:I23"/>
    <mergeCell ref="J7:O7"/>
    <mergeCell ref="J8:S8"/>
    <mergeCell ref="J9:S9"/>
    <mergeCell ref="I11:I12"/>
    <mergeCell ref="J11:J12"/>
    <mergeCell ref="K11:K12"/>
    <mergeCell ref="L11:O11"/>
    <mergeCell ref="P11:S11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6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Семенюк Татьяна Анатольевна</cp:lastModifiedBy>
  <cp:lastPrinted>2023-09-09T11:39:12Z</cp:lastPrinted>
  <dcterms:created xsi:type="dcterms:W3CDTF">2017-01-18T13:07:33Z</dcterms:created>
  <dcterms:modified xsi:type="dcterms:W3CDTF">2023-09-10T10:30:46Z</dcterms:modified>
  <cp:category/>
  <cp:version/>
  <cp:contentType/>
  <cp:contentStatus/>
</cp:coreProperties>
</file>