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T11" i="2" l="1"/>
  <c r="S11" i="2"/>
  <c r="O11" i="2"/>
  <c r="T29" i="2"/>
  <c r="S29" i="2"/>
  <c r="R29" i="2"/>
  <c r="Q29" i="2"/>
  <c r="P29" i="2"/>
  <c r="O29" i="2"/>
  <c r="N29" i="2"/>
  <c r="T31" i="2"/>
  <c r="O31" i="2"/>
  <c r="P23" i="2" l="1"/>
  <c r="Q23" i="2"/>
  <c r="R23" i="2"/>
  <c r="T33" i="2"/>
  <c r="S33" i="2"/>
  <c r="R34" i="2"/>
  <c r="R33" i="2" s="1"/>
  <c r="Q34" i="2"/>
  <c r="Q33" i="2" s="1"/>
  <c r="P34" i="2"/>
  <c r="P33" i="2" s="1"/>
  <c r="O33" i="2"/>
  <c r="R13" i="2" l="1"/>
  <c r="Q13" i="2"/>
  <c r="P13" i="2"/>
  <c r="N33" i="2" l="1"/>
  <c r="U33" i="2" s="1"/>
  <c r="U34" i="2"/>
  <c r="V35" i="2"/>
  <c r="U35" i="2"/>
  <c r="V13" i="2"/>
  <c r="R15" i="2"/>
  <c r="R11" i="2" s="1"/>
  <c r="R36" i="2" s="1"/>
  <c r="Q15" i="2"/>
  <c r="Q11" i="2" s="1"/>
  <c r="Q36" i="2" s="1"/>
  <c r="P15" i="2"/>
  <c r="P11" i="2" s="1"/>
  <c r="P36" i="2" s="1"/>
  <c r="S16" i="2"/>
  <c r="S18" i="2"/>
  <c r="T20" i="2"/>
  <c r="S20" i="2"/>
  <c r="T27" i="2"/>
  <c r="S27" i="2"/>
  <c r="T22" i="2" l="1"/>
  <c r="T36" i="2" s="1"/>
  <c r="S24" i="2"/>
  <c r="S22" i="2"/>
  <c r="S31" i="2"/>
  <c r="S36" i="2" l="1"/>
  <c r="U12" i="2" l="1"/>
  <c r="U25" i="2"/>
  <c r="U29" i="2" l="1"/>
  <c r="U30" i="2"/>
  <c r="U26" i="2" l="1"/>
  <c r="N24" i="2"/>
  <c r="U24" i="2" s="1"/>
  <c r="U19" i="2"/>
  <c r="U14" i="2" l="1"/>
  <c r="O27" i="2" l="1"/>
  <c r="N16" i="2" l="1"/>
  <c r="U16" i="2" s="1"/>
  <c r="U17" i="2"/>
  <c r="U13" i="2"/>
  <c r="U23" i="2" l="1"/>
  <c r="V23" i="2"/>
  <c r="O22" i="2" l="1"/>
  <c r="V22" i="2" s="1"/>
  <c r="N27" i="2"/>
  <c r="U27" i="2" s="1"/>
  <c r="N31" i="2"/>
  <c r="U32" i="2"/>
  <c r="O20" i="2"/>
  <c r="V20" i="2" s="1"/>
  <c r="V21" i="2"/>
  <c r="N22" i="2"/>
  <c r="U22" i="2" s="1"/>
  <c r="V11" i="2"/>
  <c r="U28" i="2" l="1"/>
  <c r="U31" i="2"/>
  <c r="N20" i="2"/>
  <c r="U20" i="2" s="1"/>
  <c r="U21" i="2"/>
  <c r="N18" i="2" l="1"/>
  <c r="U18" i="2" s="1"/>
  <c r="O36" i="2" l="1"/>
  <c r="V36" i="2" s="1"/>
  <c r="N11" i="2" l="1"/>
  <c r="N36" i="2" s="1"/>
  <c r="U15" i="2"/>
  <c r="U11" i="2" l="1"/>
  <c r="U36" i="2"/>
</calcChain>
</file>

<file path=xl/sharedStrings.xml><?xml version="1.0" encoding="utf-8"?>
<sst xmlns="http://schemas.openxmlformats.org/spreadsheetml/2006/main" count="54" uniqueCount="44">
  <si>
    <t>ИТОГО</t>
  </si>
  <si>
    <t>0000000000000000000000000000000000000000000000000000000000000000000000000000000000000000</t>
  </si>
  <si>
    <t/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</si>
  <si>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</si>
  <si>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</si>
  <si>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</si>
  <si>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</si>
  <si>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</si>
  <si>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</si>
  <si>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</si>
  <si>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</si>
  <si>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</si>
  <si>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</si>
  <si>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</si>
  <si>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</si>
  <si>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</si>
  <si>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</si>
  <si>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</si>
  <si>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Всего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</si>
  <si>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</si>
  <si>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</si>
  <si>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</si>
  <si>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</si>
  <si>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</si>
  <si>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</si>
  <si>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Дорожное хозяйство (дорожные фонды)</t>
  </si>
  <si>
    <t>Пенсионное обеспечение</t>
  </si>
  <si>
    <t>СОЦИАЛЬНАЯ ПОЛИТИКА</t>
  </si>
  <si>
    <t>Резервные фонды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</si>
  <si>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</si>
  <si>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</si>
  <si>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Профессиональная подготовка, переподготовка и повышение квалификации</t>
  </si>
  <si>
    <t>Утверждено на 2021 год с учетом изменений</t>
  </si>
  <si>
    <t>Процент исполнения</t>
  </si>
  <si>
    <t>в том числе средства вышестоящих бюджетов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</si>
  <si>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</si>
  <si>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</si>
  <si>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Исполнено за  2021 год</t>
  </si>
  <si>
    <t xml:space="preserve"> Расходы бюджета Советского внутригородского района городского округа Самара Самарской области 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 за 2021 год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</si>
  <si>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</si>
  <si>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</si>
  <si>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</si>
  <si>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2022 г. №______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</si>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</sst>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;[Red]\-#,##0.0"/>
    <numFmt numFmtId="166" formatCode="000"/>
    <numFmt numFmtId="167" formatCode="00"/>
    <numFmt numFmtId="168" formatCode="000\.00\.00"/>
    <numFmt numFmtId="169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3" xfId="1" applyFont="1" applyFill="1" applyBorder="1" applyAlignment="1" applyProtection="1"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3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Protection="1">
      <protection hidden="1"/>
    </xf>
    <xf numFmtId="0" fontId="8" fillId="0" borderId="0" xfId="1" applyFont="1" applyFill="1" applyProtection="1">
      <protection hidden="1"/>
    </xf>
    <xf numFmtId="0" fontId="8" fillId="0" borderId="0" xfId="1" applyFont="1" applyFill="1" applyAlignment="1" applyProtection="1">
      <alignment vertical="top"/>
      <protection hidden="1"/>
    </xf>
    <xf numFmtId="0" fontId="8" fillId="0" borderId="0" xfId="1" applyFont="1" applyProtection="1">
      <protection hidden="1"/>
    </xf>
    <xf numFmtId="0" fontId="8" fillId="0" borderId="1" xfId="1" applyNumberFormat="1" applyFont="1" applyFill="1" applyBorder="1" applyAlignment="1" applyProtection="1">
      <alignment horizontal="center" vertical="top" wrapText="1"/>
      <protection hidden="1"/>
    </xf>
    <xf numFmtId="0" fontId="8" fillId="0" borderId="6" xfId="1" applyNumberFormat="1" applyFont="1" applyFill="1" applyBorder="1" applyAlignment="1" applyProtection="1">
      <alignment horizontal="center" vertical="top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1" xfId="1" applyFont="1" applyBorder="1" applyProtection="1">
      <protection hidden="1"/>
    </xf>
    <xf numFmtId="0" fontId="8" fillId="0" borderId="1" xfId="1" applyFont="1" applyBorder="1"/>
    <xf numFmtId="167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8" xfId="1" applyFont="1" applyFill="1" applyBorder="1" applyProtection="1"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168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8" xfId="1" applyFont="1" applyFill="1" applyBorder="1" applyProtection="1"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vertical="top" wrapText="1"/>
      <protection hidden="1"/>
    </xf>
    <xf numFmtId="0" fontId="8" fillId="0" borderId="1" xfId="1" applyFont="1" applyFill="1" applyBorder="1" applyAlignment="1" applyProtection="1">
      <protection hidden="1"/>
    </xf>
    <xf numFmtId="0" fontId="7" fillId="0" borderId="2" xfId="1" applyNumberFormat="1" applyFont="1" applyFill="1" applyBorder="1" applyAlignment="1" applyProtection="1">
      <alignment horizontal="left" vertical="top" wrapText="1"/>
      <protection hidden="1"/>
    </xf>
    <xf numFmtId="169" fontId="7" fillId="0" borderId="1" xfId="1" applyNumberFormat="1" applyFont="1" applyBorder="1" applyAlignment="1">
      <alignment horizontal="center"/>
    </xf>
    <xf numFmtId="169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 applyProtection="1">
      <alignment horizontal="center"/>
      <protection hidden="1"/>
    </xf>
    <xf numFmtId="0" fontId="8" fillId="0" borderId="1" xfId="1" applyFont="1" applyBorder="1" applyAlignment="1">
      <alignment horizontal="center"/>
    </xf>
    <xf numFmtId="164" fontId="7" fillId="0" borderId="3" xfId="1" applyNumberFormat="1" applyFont="1" applyFill="1" applyBorder="1" applyAlignment="1" applyProtection="1">
      <alignment horizontal="center" wrapText="1"/>
      <protection hidden="1"/>
    </xf>
    <xf numFmtId="164" fontId="8" fillId="0" borderId="3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3" xfId="1" applyNumberFormat="1" applyFont="1" applyFill="1" applyBorder="1" applyAlignment="1" applyProtection="1">
      <alignment horizontal="center" wrapText="1"/>
      <protection hidden="1"/>
    </xf>
    <xf numFmtId="165" fontId="8" fillId="0" borderId="1" xfId="1" applyNumberFormat="1" applyFont="1" applyFill="1" applyBorder="1" applyAlignment="1" applyProtection="1">
      <alignment horizontal="center" wrapText="1"/>
      <protection hidden="1"/>
    </xf>
    <xf numFmtId="165" fontId="8" fillId="0" borderId="3" xfId="1" applyNumberFormat="1" applyFont="1" applyFill="1" applyBorder="1" applyAlignment="1" applyProtection="1">
      <alignment horizontal="center" wrapText="1"/>
      <protection hidden="1"/>
    </xf>
    <xf numFmtId="164" fontId="8" fillId="0" borderId="4" xfId="1" applyNumberFormat="1" applyFont="1" applyFill="1" applyBorder="1" applyAlignment="1" applyProtection="1">
      <alignment horizontal="center" wrapText="1"/>
      <protection hidden="1"/>
    </xf>
    <xf numFmtId="2" fontId="7" fillId="0" borderId="0" xfId="1" applyNumberFormat="1" applyFont="1" applyFill="1" applyAlignment="1" applyProtection="1">
      <alignment horizontal="center" wrapText="1"/>
      <protection hidden="1"/>
    </xf>
    <xf numFmtId="164" fontId="8" fillId="0" borderId="0" xfId="1" applyNumberFormat="1" applyFont="1" applyFill="1" applyAlignment="1" applyProtection="1">
      <alignment horizontal="center" wrapText="1"/>
      <protection hidden="1"/>
    </xf>
    <xf numFmtId="164" fontId="7" fillId="0" borderId="1" xfId="1" applyNumberFormat="1" applyFont="1" applyFill="1" applyBorder="1" applyAlignment="1" applyProtection="1">
      <alignment horizont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9" fillId="0" borderId="0" xfId="1" applyFont="1" applyAlignment="1">
      <alignment horizontal="right"/>
    </xf>
    <xf numFmtId="0" fontId="9" fillId="0" borderId="0" xfId="1" applyFont="1" applyAlignment="1"/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wrapText="1"/>
      <protection hidden="1"/>
    </xf>
    <xf numFmtId="165" fontId="8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3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Font="1" applyAlignment="1">
      <alignment horizontal="right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top" wrapText="1"/>
      <protection hidden="1"/>
    </xf>
    <xf numFmtId="0" fontId="8" fillId="0" borderId="1" xfId="1" applyNumberFormat="1" applyFont="1" applyFill="1" applyBorder="1" applyAlignment="1" applyProtection="1">
      <alignment horizontal="center" vertical="top" wrapText="1"/>
      <protection hidden="1"/>
    </xf>
    <xf numFmtId="0" fontId="8" fillId="0" borderId="3" xfId="1" applyFont="1" applyBorder="1" applyAlignment="1" applyProtection="1">
      <alignment horizontal="center" vertical="top" wrapText="1"/>
      <protection hidden="1"/>
    </xf>
    <xf numFmtId="0" fontId="8" fillId="0" borderId="2" xfId="1" applyFont="1" applyBorder="1" applyAlignment="1" applyProtection="1">
      <alignment horizontal="center" vertical="top" wrapText="1"/>
      <protection hidden="1"/>
    </xf>
    <xf numFmtId="0" fontId="8" fillId="0" borderId="3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tabSelected="1" topLeftCell="J1" workbookViewId="0">
      <selection activeCell="L4" sqref="L4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64.28515625" style="1" customWidth="1"/>
    <col min="13" max="13" width="0" style="1" hidden="1" customWidth="1"/>
    <col min="14" max="15" width="12.28515625" style="1" customWidth="1"/>
    <col min="16" max="18" width="0" style="1" hidden="1" customWidth="1"/>
    <col min="19" max="254" width="9.140625" style="1" customWidth="1"/>
    <col min="255" max="16384" width="9.140625" style="1"/>
  </cols>
  <sheetData>
    <row r="1" spans="1:23" ht="15" customHeight="1" x14ac:dyDescent="0.25">
      <c r="A1" s="2"/>
      <c r="B1" s="19"/>
      <c r="C1" s="19"/>
      <c r="D1" s="19"/>
      <c r="E1" s="19"/>
      <c r="F1" s="19"/>
      <c r="G1" s="19"/>
      <c r="H1" s="19"/>
      <c r="I1" s="19"/>
      <c r="J1" s="20"/>
      <c r="K1" s="20"/>
      <c r="L1" s="17"/>
      <c r="M1" s="17"/>
      <c r="N1" s="75"/>
      <c r="O1" s="75"/>
      <c r="P1" s="2"/>
      <c r="Q1" s="2"/>
      <c r="R1" s="2"/>
      <c r="S1" s="2"/>
      <c r="U1" s="75" t="s">
        <v>43</v>
      </c>
      <c r="V1" s="75"/>
      <c r="W1" s="68"/>
    </row>
    <row r="2" spans="1:23" ht="1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20"/>
      <c r="K2" s="20"/>
      <c r="L2" s="17"/>
      <c r="M2" s="17"/>
      <c r="N2" s="66"/>
      <c r="O2" s="67"/>
      <c r="P2" s="2"/>
      <c r="Q2" s="2"/>
      <c r="R2" s="2"/>
      <c r="S2" s="2"/>
      <c r="U2" s="66"/>
      <c r="V2" s="67" t="s">
        <v>39</v>
      </c>
      <c r="W2" s="67"/>
    </row>
    <row r="3" spans="1:23" ht="15" customHeight="1" x14ac:dyDescent="0.25">
      <c r="A3" s="2"/>
      <c r="B3" s="19"/>
      <c r="C3" s="19"/>
      <c r="D3" s="19"/>
      <c r="E3" s="19"/>
      <c r="F3" s="19"/>
      <c r="G3" s="19"/>
      <c r="H3" s="19"/>
      <c r="I3" s="19"/>
      <c r="J3" s="20"/>
      <c r="K3" s="20"/>
      <c r="L3" s="17"/>
      <c r="M3" s="17"/>
      <c r="N3" s="66"/>
      <c r="O3" s="67"/>
      <c r="P3" s="2"/>
      <c r="Q3" s="2"/>
      <c r="R3" s="2"/>
      <c r="S3" s="2"/>
      <c r="U3" s="66"/>
      <c r="V3" s="67" t="s">
        <v>40</v>
      </c>
      <c r="W3" s="67"/>
    </row>
    <row r="4" spans="1:23" ht="15" customHeight="1" x14ac:dyDescent="0.25">
      <c r="A4" s="2"/>
      <c r="B4" s="19"/>
      <c r="C4" s="19"/>
      <c r="D4" s="19"/>
      <c r="E4" s="19"/>
      <c r="F4" s="19"/>
      <c r="G4" s="19"/>
      <c r="H4" s="19"/>
      <c r="I4" s="19"/>
      <c r="J4" s="20"/>
      <c r="K4" s="20"/>
      <c r="L4" s="17"/>
      <c r="M4" s="17"/>
      <c r="N4" s="66"/>
      <c r="O4" s="67"/>
      <c r="P4" s="2"/>
      <c r="Q4" s="2"/>
      <c r="R4" s="2"/>
      <c r="S4" s="2"/>
      <c r="U4" s="66"/>
      <c r="V4" s="67" t="s">
        <v>41</v>
      </c>
      <c r="W4" s="67"/>
    </row>
    <row r="5" spans="1:23" ht="1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20"/>
      <c r="K5" s="20"/>
      <c r="L5" s="17"/>
      <c r="M5" s="17"/>
      <c r="N5" s="66"/>
      <c r="O5" s="67"/>
      <c r="P5" s="2"/>
      <c r="Q5" s="2"/>
      <c r="R5" s="2"/>
      <c r="S5" s="2"/>
      <c r="U5" s="66"/>
      <c r="V5" s="67" t="s">
        <v>42</v>
      </c>
      <c r="W5" s="67"/>
    </row>
    <row r="6" spans="1:23" ht="70.5" customHeight="1" x14ac:dyDescent="0.2">
      <c r="A6" s="2"/>
      <c r="B6" s="18"/>
      <c r="C6" s="18"/>
      <c r="D6" s="18"/>
      <c r="E6" s="18"/>
      <c r="F6" s="18"/>
      <c r="G6" s="18"/>
      <c r="H6" s="18"/>
      <c r="I6" s="18"/>
      <c r="J6" s="84" t="s">
        <v>38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3" ht="18" customHeight="1" x14ac:dyDescent="0.2">
      <c r="A7" s="2"/>
      <c r="B7" s="11"/>
      <c r="C7" s="11"/>
      <c r="D7" s="11"/>
      <c r="E7" s="11"/>
      <c r="F7" s="11"/>
      <c r="G7" s="11"/>
      <c r="H7" s="11"/>
      <c r="I7" s="11"/>
      <c r="J7" s="26"/>
      <c r="K7" s="26"/>
      <c r="L7" s="28"/>
      <c r="M7" s="27"/>
      <c r="N7" s="27"/>
      <c r="O7" s="83" t="s">
        <v>23</v>
      </c>
      <c r="P7" s="83"/>
      <c r="Q7" s="83"/>
      <c r="R7" s="83"/>
      <c r="S7" s="83"/>
      <c r="T7" s="83"/>
      <c r="U7" s="83"/>
      <c r="V7" s="83"/>
    </row>
    <row r="8" spans="1:23" ht="43.5" customHeight="1" x14ac:dyDescent="0.2">
      <c r="A8" s="2"/>
      <c r="B8" s="16"/>
      <c r="C8" s="16"/>
      <c r="D8" s="16"/>
      <c r="E8" s="16"/>
      <c r="F8" s="16"/>
      <c r="G8" s="16"/>
      <c r="H8" s="76"/>
      <c r="I8" s="76"/>
      <c r="J8" s="78" t="s">
        <v>22</v>
      </c>
      <c r="K8" s="78"/>
      <c r="L8" s="77" t="s">
        <v>21</v>
      </c>
      <c r="M8" s="29"/>
      <c r="N8" s="78" t="s">
        <v>32</v>
      </c>
      <c r="O8" s="78"/>
      <c r="P8" s="30"/>
      <c r="Q8" s="30"/>
      <c r="R8" s="30"/>
      <c r="S8" s="79" t="s">
        <v>37</v>
      </c>
      <c r="T8" s="80"/>
      <c r="U8" s="81" t="s">
        <v>33</v>
      </c>
      <c r="V8" s="82"/>
    </row>
    <row r="9" spans="1:23" ht="76.5" customHeight="1" x14ac:dyDescent="0.2">
      <c r="A9" s="2"/>
      <c r="B9" s="16"/>
      <c r="C9" s="16"/>
      <c r="D9" s="16"/>
      <c r="E9" s="16"/>
      <c r="F9" s="16"/>
      <c r="G9" s="16"/>
      <c r="H9" s="76"/>
      <c r="I9" s="76"/>
      <c r="J9" s="31" t="s">
        <v>20</v>
      </c>
      <c r="K9" s="31" t="s">
        <v>19</v>
      </c>
      <c r="L9" s="77"/>
      <c r="M9" s="29"/>
      <c r="N9" s="32" t="s">
        <v>18</v>
      </c>
      <c r="O9" s="32" t="s">
        <v>34</v>
      </c>
      <c r="P9" s="30"/>
      <c r="Q9" s="30"/>
      <c r="R9" s="30"/>
      <c r="S9" s="32" t="s">
        <v>18</v>
      </c>
      <c r="T9" s="32" t="s">
        <v>34</v>
      </c>
      <c r="U9" s="32" t="s">
        <v>18</v>
      </c>
      <c r="V9" s="32" t="s">
        <v>34</v>
      </c>
    </row>
    <row r="10" spans="1:23" ht="14.25" customHeight="1" x14ac:dyDescent="0.2">
      <c r="A10" s="2"/>
      <c r="B10" s="15"/>
      <c r="C10" s="13"/>
      <c r="D10" s="13"/>
      <c r="E10" s="13"/>
      <c r="F10" s="13"/>
      <c r="G10" s="14"/>
      <c r="H10" s="13" t="s">
        <v>17</v>
      </c>
      <c r="I10" s="12"/>
      <c r="J10" s="33">
        <v>1</v>
      </c>
      <c r="K10" s="33">
        <v>2</v>
      </c>
      <c r="L10" s="34">
        <v>5</v>
      </c>
      <c r="M10" s="28"/>
      <c r="N10" s="33">
        <v>6</v>
      </c>
      <c r="O10" s="33">
        <v>7</v>
      </c>
      <c r="P10" s="35"/>
      <c r="Q10" s="35"/>
      <c r="R10" s="35"/>
      <c r="S10" s="36"/>
      <c r="T10" s="37"/>
      <c r="U10" s="37"/>
      <c r="V10" s="37"/>
    </row>
    <row r="11" spans="1:23" ht="24.75" customHeight="1" x14ac:dyDescent="0.2">
      <c r="A11" s="10"/>
      <c r="B11" s="72">
        <v>100</v>
      </c>
      <c r="C11" s="72"/>
      <c r="D11" s="72"/>
      <c r="E11" s="72"/>
      <c r="F11" s="72"/>
      <c r="G11" s="72"/>
      <c r="H11" s="72"/>
      <c r="I11" s="9">
        <v>0</v>
      </c>
      <c r="J11" s="38">
        <v>1</v>
      </c>
      <c r="K11" s="38" t="s">
        <v>2</v>
      </c>
      <c r="L11" s="39" t="s">
        <v>16</v>
      </c>
      <c r="M11" s="40">
        <v>73321.600000000006</v>
      </c>
      <c r="N11" s="55">
        <f>+N13+N14+N15+N12</f>
        <v>126529.3</v>
      </c>
      <c r="O11" s="55">
        <f t="shared" ref="O11:T11" si="0">+O13+O14+O15+O12</f>
        <v>3144</v>
      </c>
      <c r="P11" s="55" t="e">
        <f t="shared" si="0"/>
        <v>#REF!</v>
      </c>
      <c r="Q11" s="55" t="e">
        <f t="shared" si="0"/>
        <v>#REF!</v>
      </c>
      <c r="R11" s="55" t="e">
        <f t="shared" si="0"/>
        <v>#REF!</v>
      </c>
      <c r="S11" s="55">
        <f t="shared" si="0"/>
        <v>124997.5</v>
      </c>
      <c r="T11" s="55">
        <f t="shared" si="0"/>
        <v>3144</v>
      </c>
      <c r="U11" s="51">
        <f>S11/N11*100</f>
        <v>98.789371315576702</v>
      </c>
      <c r="V11" s="51">
        <f>T11/O11*100</f>
        <v>100</v>
      </c>
    </row>
    <row r="12" spans="1:23" ht="37.5" customHeight="1" x14ac:dyDescent="0.2">
      <c r="A12" s="10"/>
      <c r="B12" s="24"/>
      <c r="C12" s="24"/>
      <c r="D12" s="24"/>
      <c r="E12" s="24"/>
      <c r="F12" s="24"/>
      <c r="G12" s="24"/>
      <c r="H12" s="24"/>
      <c r="I12" s="9"/>
      <c r="J12" s="41">
        <v>1</v>
      </c>
      <c r="K12" s="41">
        <v>2</v>
      </c>
      <c r="L12" s="42" t="s">
        <v>30</v>
      </c>
      <c r="M12" s="40"/>
      <c r="N12" s="56">
        <v>2720.2</v>
      </c>
      <c r="O12" s="56">
        <v>0</v>
      </c>
      <c r="P12" s="57"/>
      <c r="Q12" s="57"/>
      <c r="R12" s="58"/>
      <c r="S12" s="56">
        <v>2628.6</v>
      </c>
      <c r="T12" s="56">
        <v>0</v>
      </c>
      <c r="U12" s="52">
        <f t="shared" ref="U12:U27" si="1">S12/N12*100</f>
        <v>96.632600544077647</v>
      </c>
      <c r="V12" s="52">
        <v>0</v>
      </c>
    </row>
    <row r="13" spans="1:23" ht="66" customHeight="1" x14ac:dyDescent="0.2">
      <c r="A13" s="10"/>
      <c r="B13" s="69">
        <v>104</v>
      </c>
      <c r="C13" s="69"/>
      <c r="D13" s="69"/>
      <c r="E13" s="69"/>
      <c r="F13" s="69"/>
      <c r="G13" s="69"/>
      <c r="H13" s="69"/>
      <c r="I13" s="9">
        <v>0</v>
      </c>
      <c r="J13" s="41">
        <v>1</v>
      </c>
      <c r="K13" s="41">
        <v>4</v>
      </c>
      <c r="L13" s="42" t="s">
        <v>15</v>
      </c>
      <c r="M13" s="40">
        <v>60947.6</v>
      </c>
      <c r="N13" s="56">
        <v>65728.2</v>
      </c>
      <c r="O13" s="56">
        <v>3144</v>
      </c>
      <c r="P13" s="56" t="e">
        <f>+#REF!+#REF!+#REF!</f>
        <v>#REF!</v>
      </c>
      <c r="Q13" s="56" t="e">
        <f>+#REF!+#REF!+#REF!</f>
        <v>#REF!</v>
      </c>
      <c r="R13" s="56" t="e">
        <f>+#REF!+#REF!+#REF!</f>
        <v>#REF!</v>
      </c>
      <c r="S13" s="56">
        <v>65686.5</v>
      </c>
      <c r="T13" s="56">
        <v>3144</v>
      </c>
      <c r="U13" s="52">
        <f t="shared" si="1"/>
        <v>99.936556911645241</v>
      </c>
      <c r="V13" s="52">
        <f t="shared" ref="V13:V23" si="2">T13/O13*100</f>
        <v>100</v>
      </c>
    </row>
    <row r="14" spans="1:23" ht="17.25" customHeight="1" x14ac:dyDescent="0.2">
      <c r="A14" s="10"/>
      <c r="B14" s="23"/>
      <c r="C14" s="23"/>
      <c r="D14" s="23"/>
      <c r="E14" s="23"/>
      <c r="F14" s="23"/>
      <c r="G14" s="23"/>
      <c r="H14" s="23"/>
      <c r="I14" s="9"/>
      <c r="J14" s="38">
        <v>1</v>
      </c>
      <c r="K14" s="38">
        <v>11</v>
      </c>
      <c r="L14" s="44" t="s">
        <v>28</v>
      </c>
      <c r="M14" s="40"/>
      <c r="N14" s="55">
        <v>50</v>
      </c>
      <c r="O14" s="55">
        <v>0</v>
      </c>
      <c r="P14" s="59"/>
      <c r="Q14" s="59"/>
      <c r="R14" s="60"/>
      <c r="S14" s="55">
        <v>0</v>
      </c>
      <c r="T14" s="55">
        <v>0</v>
      </c>
      <c r="U14" s="51">
        <f t="shared" si="1"/>
        <v>0</v>
      </c>
      <c r="V14" s="51">
        <v>0</v>
      </c>
    </row>
    <row r="15" spans="1:23" ht="17.25" customHeight="1" x14ac:dyDescent="0.2">
      <c r="A15" s="10"/>
      <c r="B15" s="69">
        <v>113</v>
      </c>
      <c r="C15" s="69"/>
      <c r="D15" s="69"/>
      <c r="E15" s="69"/>
      <c r="F15" s="69"/>
      <c r="G15" s="69"/>
      <c r="H15" s="69"/>
      <c r="I15" s="9">
        <v>0</v>
      </c>
      <c r="J15" s="38">
        <v>1</v>
      </c>
      <c r="K15" s="38">
        <v>13</v>
      </c>
      <c r="L15" s="45" t="s">
        <v>14</v>
      </c>
      <c r="M15" s="46">
        <v>12149</v>
      </c>
      <c r="N15" s="55">
        <v>58030.9</v>
      </c>
      <c r="O15" s="55">
        <v>0</v>
      </c>
      <c r="P15" s="55" t="e">
        <f>+#REF!</f>
        <v>#REF!</v>
      </c>
      <c r="Q15" s="55" t="e">
        <f>+#REF!</f>
        <v>#REF!</v>
      </c>
      <c r="R15" s="55" t="e">
        <f>+#REF!</f>
        <v>#REF!</v>
      </c>
      <c r="S15" s="55">
        <v>56682.400000000001</v>
      </c>
      <c r="T15" s="55">
        <v>0</v>
      </c>
      <c r="U15" s="51">
        <f t="shared" si="1"/>
        <v>97.676238004235671</v>
      </c>
      <c r="V15" s="51">
        <v>0</v>
      </c>
    </row>
    <row r="16" spans="1:23" ht="19.5" customHeight="1" x14ac:dyDescent="0.2">
      <c r="A16" s="10"/>
      <c r="B16" s="72">
        <v>200</v>
      </c>
      <c r="C16" s="72"/>
      <c r="D16" s="72"/>
      <c r="E16" s="72"/>
      <c r="F16" s="72"/>
      <c r="G16" s="72"/>
      <c r="H16" s="72"/>
      <c r="I16" s="9">
        <v>0</v>
      </c>
      <c r="J16" s="38">
        <v>2</v>
      </c>
      <c r="K16" s="38" t="s">
        <v>2</v>
      </c>
      <c r="L16" s="45" t="s">
        <v>13</v>
      </c>
      <c r="M16" s="40">
        <v>129.9</v>
      </c>
      <c r="N16" s="55">
        <f>+N17</f>
        <v>20</v>
      </c>
      <c r="O16" s="55">
        <v>0</v>
      </c>
      <c r="P16" s="73"/>
      <c r="Q16" s="73"/>
      <c r="R16" s="74"/>
      <c r="S16" s="55">
        <f>+S17</f>
        <v>20</v>
      </c>
      <c r="T16" s="55">
        <v>0</v>
      </c>
      <c r="U16" s="51">
        <f t="shared" si="1"/>
        <v>100</v>
      </c>
      <c r="V16" s="51">
        <v>0</v>
      </c>
    </row>
    <row r="17" spans="1:22" ht="19.5" customHeight="1" x14ac:dyDescent="0.2">
      <c r="A17" s="10"/>
      <c r="B17" s="69">
        <v>204</v>
      </c>
      <c r="C17" s="69"/>
      <c r="D17" s="69"/>
      <c r="E17" s="69"/>
      <c r="F17" s="69"/>
      <c r="G17" s="69"/>
      <c r="H17" s="69"/>
      <c r="I17" s="9">
        <v>0</v>
      </c>
      <c r="J17" s="41">
        <v>2</v>
      </c>
      <c r="K17" s="41">
        <v>4</v>
      </c>
      <c r="L17" s="43" t="s">
        <v>12</v>
      </c>
      <c r="M17" s="40">
        <v>129.9</v>
      </c>
      <c r="N17" s="56">
        <v>20</v>
      </c>
      <c r="O17" s="56">
        <v>0</v>
      </c>
      <c r="P17" s="70"/>
      <c r="Q17" s="70"/>
      <c r="R17" s="71"/>
      <c r="S17" s="56">
        <v>20</v>
      </c>
      <c r="T17" s="56">
        <v>0</v>
      </c>
      <c r="U17" s="52">
        <f t="shared" si="1"/>
        <v>100</v>
      </c>
      <c r="V17" s="52">
        <v>0</v>
      </c>
    </row>
    <row r="18" spans="1:22" ht="34.5" customHeight="1" x14ac:dyDescent="0.2">
      <c r="A18" s="10"/>
      <c r="B18" s="72">
        <v>300</v>
      </c>
      <c r="C18" s="72"/>
      <c r="D18" s="72"/>
      <c r="E18" s="72"/>
      <c r="F18" s="72"/>
      <c r="G18" s="72"/>
      <c r="H18" s="72"/>
      <c r="I18" s="9">
        <v>0</v>
      </c>
      <c r="J18" s="38">
        <v>3</v>
      </c>
      <c r="K18" s="38" t="s">
        <v>2</v>
      </c>
      <c r="L18" s="39" t="s">
        <v>11</v>
      </c>
      <c r="M18" s="40">
        <v>2449.4</v>
      </c>
      <c r="N18" s="55">
        <f>+N19</f>
        <v>750.9</v>
      </c>
      <c r="O18" s="55">
        <v>0</v>
      </c>
      <c r="P18" s="73"/>
      <c r="Q18" s="73"/>
      <c r="R18" s="74"/>
      <c r="S18" s="55">
        <f>+S19</f>
        <v>741.9</v>
      </c>
      <c r="T18" s="55">
        <v>0</v>
      </c>
      <c r="U18" s="51">
        <f t="shared" si="1"/>
        <v>98.801438274071117</v>
      </c>
      <c r="V18" s="51">
        <v>0</v>
      </c>
    </row>
    <row r="19" spans="1:22" ht="44.25" customHeight="1" x14ac:dyDescent="0.2">
      <c r="A19" s="10"/>
      <c r="B19" s="69">
        <v>309</v>
      </c>
      <c r="C19" s="69"/>
      <c r="D19" s="69"/>
      <c r="E19" s="69"/>
      <c r="F19" s="69"/>
      <c r="G19" s="69"/>
      <c r="H19" s="69"/>
      <c r="I19" s="9">
        <v>0</v>
      </c>
      <c r="J19" s="41">
        <v>3</v>
      </c>
      <c r="K19" s="41">
        <v>10</v>
      </c>
      <c r="L19" s="42" t="s">
        <v>29</v>
      </c>
      <c r="M19" s="40">
        <v>487.4</v>
      </c>
      <c r="N19" s="56">
        <v>750.9</v>
      </c>
      <c r="O19" s="56">
        <v>0</v>
      </c>
      <c r="P19" s="70"/>
      <c r="Q19" s="70"/>
      <c r="R19" s="71"/>
      <c r="S19" s="56">
        <v>741.9</v>
      </c>
      <c r="T19" s="56">
        <v>0</v>
      </c>
      <c r="U19" s="52">
        <f t="shared" si="1"/>
        <v>98.801438274071117</v>
      </c>
      <c r="V19" s="52">
        <v>0</v>
      </c>
    </row>
    <row r="20" spans="1:22" ht="21" customHeight="1" x14ac:dyDescent="0.2">
      <c r="A20" s="10"/>
      <c r="B20" s="21"/>
      <c r="C20" s="21"/>
      <c r="D20" s="21"/>
      <c r="E20" s="21"/>
      <c r="F20" s="21"/>
      <c r="G20" s="21"/>
      <c r="H20" s="21"/>
      <c r="I20" s="9"/>
      <c r="J20" s="38">
        <v>4</v>
      </c>
      <c r="K20" s="38"/>
      <c r="L20" s="45" t="s">
        <v>24</v>
      </c>
      <c r="M20" s="46"/>
      <c r="N20" s="55">
        <f t="shared" ref="N20:O20" si="3">+N21</f>
        <v>59853.4</v>
      </c>
      <c r="O20" s="55">
        <f t="shared" si="3"/>
        <v>55421.2</v>
      </c>
      <c r="P20" s="59"/>
      <c r="Q20" s="59"/>
      <c r="R20" s="60"/>
      <c r="S20" s="55">
        <f t="shared" ref="S20:T20" si="4">+S21</f>
        <v>58615.8</v>
      </c>
      <c r="T20" s="55">
        <f t="shared" si="4"/>
        <v>55421.2</v>
      </c>
      <c r="U20" s="51">
        <f t="shared" si="1"/>
        <v>97.932281207082639</v>
      </c>
      <c r="V20" s="51">
        <f t="shared" si="2"/>
        <v>100</v>
      </c>
    </row>
    <row r="21" spans="1:22" ht="18" customHeight="1" x14ac:dyDescent="0.2">
      <c r="A21" s="10"/>
      <c r="B21" s="21"/>
      <c r="C21" s="21"/>
      <c r="D21" s="21"/>
      <c r="E21" s="21"/>
      <c r="F21" s="21"/>
      <c r="G21" s="21"/>
      <c r="H21" s="21"/>
      <c r="I21" s="9"/>
      <c r="J21" s="41">
        <v>4</v>
      </c>
      <c r="K21" s="41">
        <v>9</v>
      </c>
      <c r="L21" s="42" t="s">
        <v>25</v>
      </c>
      <c r="M21" s="40"/>
      <c r="N21" s="56">
        <v>59853.4</v>
      </c>
      <c r="O21" s="56">
        <v>55421.2</v>
      </c>
      <c r="P21" s="59"/>
      <c r="Q21" s="59"/>
      <c r="R21" s="60"/>
      <c r="S21" s="56">
        <v>58615.8</v>
      </c>
      <c r="T21" s="56">
        <v>55421.2</v>
      </c>
      <c r="U21" s="52">
        <f t="shared" si="1"/>
        <v>97.932281207082639</v>
      </c>
      <c r="V21" s="52">
        <f t="shared" si="2"/>
        <v>100</v>
      </c>
    </row>
    <row r="22" spans="1:22" ht="27" customHeight="1" x14ac:dyDescent="0.2">
      <c r="A22" s="10"/>
      <c r="B22" s="72">
        <v>500</v>
      </c>
      <c r="C22" s="72"/>
      <c r="D22" s="72"/>
      <c r="E22" s="72"/>
      <c r="F22" s="72"/>
      <c r="G22" s="72"/>
      <c r="H22" s="72"/>
      <c r="I22" s="9">
        <v>0</v>
      </c>
      <c r="J22" s="38">
        <v>5</v>
      </c>
      <c r="K22" s="38" t="s">
        <v>2</v>
      </c>
      <c r="L22" s="39" t="s">
        <v>10</v>
      </c>
      <c r="M22" s="40">
        <v>56463.5</v>
      </c>
      <c r="N22" s="55">
        <f>+N23</f>
        <v>58047.4</v>
      </c>
      <c r="O22" s="55">
        <f>+O23</f>
        <v>15373.7</v>
      </c>
      <c r="P22" s="73"/>
      <c r="Q22" s="73"/>
      <c r="R22" s="74"/>
      <c r="S22" s="55">
        <f>+S23</f>
        <v>55340</v>
      </c>
      <c r="T22" s="55">
        <f>+T23</f>
        <v>15373.7</v>
      </c>
      <c r="U22" s="51">
        <f t="shared" si="1"/>
        <v>95.335880676826179</v>
      </c>
      <c r="V22" s="51">
        <f t="shared" si="2"/>
        <v>100</v>
      </c>
    </row>
    <row r="23" spans="1:22" ht="18.75" customHeight="1" x14ac:dyDescent="0.2">
      <c r="A23" s="10"/>
      <c r="B23" s="69">
        <v>503</v>
      </c>
      <c r="C23" s="69"/>
      <c r="D23" s="69"/>
      <c r="E23" s="69"/>
      <c r="F23" s="69"/>
      <c r="G23" s="69"/>
      <c r="H23" s="69"/>
      <c r="I23" s="9">
        <v>0</v>
      </c>
      <c r="J23" s="41">
        <v>5</v>
      </c>
      <c r="K23" s="41">
        <v>3</v>
      </c>
      <c r="L23" s="42" t="s">
        <v>9</v>
      </c>
      <c r="M23" s="40">
        <v>56463.5</v>
      </c>
      <c r="N23" s="56">
        <v>58047.4</v>
      </c>
      <c r="O23" s="56">
        <v>15373.7</v>
      </c>
      <c r="P23" s="56" t="e">
        <f>+#REF!+#REF!+#REF!</f>
        <v>#REF!</v>
      </c>
      <c r="Q23" s="56" t="e">
        <f>+#REF!+#REF!+#REF!</f>
        <v>#REF!</v>
      </c>
      <c r="R23" s="56" t="e">
        <f>+#REF!+#REF!+#REF!</f>
        <v>#REF!</v>
      </c>
      <c r="S23" s="56">
        <v>55340</v>
      </c>
      <c r="T23" s="56">
        <v>15373.7</v>
      </c>
      <c r="U23" s="52">
        <f t="shared" si="1"/>
        <v>95.335880676826179</v>
      </c>
      <c r="V23" s="52">
        <f t="shared" si="2"/>
        <v>100</v>
      </c>
    </row>
    <row r="24" spans="1:22" ht="29.25" customHeight="1" x14ac:dyDescent="0.2">
      <c r="A24" s="10"/>
      <c r="B24" s="72">
        <v>700</v>
      </c>
      <c r="C24" s="72"/>
      <c r="D24" s="72"/>
      <c r="E24" s="72"/>
      <c r="F24" s="72"/>
      <c r="G24" s="72"/>
      <c r="H24" s="72"/>
      <c r="I24" s="9">
        <v>0</v>
      </c>
      <c r="J24" s="38">
        <v>7</v>
      </c>
      <c r="K24" s="38" t="s">
        <v>2</v>
      </c>
      <c r="L24" s="45" t="s">
        <v>8</v>
      </c>
      <c r="M24" s="40">
        <v>100</v>
      </c>
      <c r="N24" s="55">
        <f>+N25+N26</f>
        <v>257.39999999999998</v>
      </c>
      <c r="O24" s="55">
        <v>0</v>
      </c>
      <c r="P24" s="73"/>
      <c r="Q24" s="73"/>
      <c r="R24" s="74"/>
      <c r="S24" s="55">
        <f>+S25+S26</f>
        <v>243.3</v>
      </c>
      <c r="T24" s="55">
        <v>0</v>
      </c>
      <c r="U24" s="51">
        <f t="shared" si="1"/>
        <v>94.522144522144529</v>
      </c>
      <c r="V24" s="51">
        <v>0</v>
      </c>
    </row>
    <row r="25" spans="1:22" ht="29.25" customHeight="1" x14ac:dyDescent="0.2">
      <c r="A25" s="10"/>
      <c r="B25" s="25"/>
      <c r="C25" s="25"/>
      <c r="D25" s="25"/>
      <c r="E25" s="25"/>
      <c r="F25" s="25"/>
      <c r="G25" s="25"/>
      <c r="H25" s="25"/>
      <c r="I25" s="9"/>
      <c r="J25" s="41">
        <v>7</v>
      </c>
      <c r="K25" s="41">
        <v>5</v>
      </c>
      <c r="L25" s="42" t="s">
        <v>31</v>
      </c>
      <c r="M25" s="40"/>
      <c r="N25" s="56">
        <v>157.4</v>
      </c>
      <c r="O25" s="56">
        <v>0</v>
      </c>
      <c r="P25" s="57"/>
      <c r="Q25" s="57"/>
      <c r="R25" s="58"/>
      <c r="S25" s="56">
        <v>153.30000000000001</v>
      </c>
      <c r="T25" s="56">
        <v>0</v>
      </c>
      <c r="U25" s="52">
        <f t="shared" si="1"/>
        <v>97.395171537484117</v>
      </c>
      <c r="V25" s="52">
        <v>0</v>
      </c>
    </row>
    <row r="26" spans="1:22" ht="18" customHeight="1" x14ac:dyDescent="0.2">
      <c r="A26" s="10"/>
      <c r="B26" s="69">
        <v>707</v>
      </c>
      <c r="C26" s="69"/>
      <c r="D26" s="69"/>
      <c r="E26" s="69"/>
      <c r="F26" s="69"/>
      <c r="G26" s="69"/>
      <c r="H26" s="69"/>
      <c r="I26" s="9">
        <v>0</v>
      </c>
      <c r="J26" s="41">
        <v>7</v>
      </c>
      <c r="K26" s="41">
        <v>7</v>
      </c>
      <c r="L26" s="43" t="s">
        <v>7</v>
      </c>
      <c r="M26" s="40">
        <v>100</v>
      </c>
      <c r="N26" s="56">
        <v>100</v>
      </c>
      <c r="O26" s="56">
        <v>0</v>
      </c>
      <c r="P26" s="70"/>
      <c r="Q26" s="70"/>
      <c r="R26" s="71"/>
      <c r="S26" s="56">
        <v>90</v>
      </c>
      <c r="T26" s="56">
        <v>0</v>
      </c>
      <c r="U26" s="52">
        <f t="shared" si="1"/>
        <v>90</v>
      </c>
      <c r="V26" s="52">
        <v>0</v>
      </c>
    </row>
    <row r="27" spans="1:22" ht="21.75" customHeight="1" x14ac:dyDescent="0.2">
      <c r="A27" s="10"/>
      <c r="B27" s="72">
        <v>800</v>
      </c>
      <c r="C27" s="72"/>
      <c r="D27" s="72"/>
      <c r="E27" s="72"/>
      <c r="F27" s="72"/>
      <c r="G27" s="72"/>
      <c r="H27" s="72"/>
      <c r="I27" s="9">
        <v>0</v>
      </c>
      <c r="J27" s="38">
        <v>8</v>
      </c>
      <c r="K27" s="38" t="s">
        <v>2</v>
      </c>
      <c r="L27" s="39" t="s">
        <v>6</v>
      </c>
      <c r="M27" s="40">
        <v>550</v>
      </c>
      <c r="N27" s="55">
        <f t="shared" ref="N27:O27" si="5">+N28</f>
        <v>863</v>
      </c>
      <c r="O27" s="55">
        <f t="shared" si="5"/>
        <v>0</v>
      </c>
      <c r="P27" s="73"/>
      <c r="Q27" s="73"/>
      <c r="R27" s="74"/>
      <c r="S27" s="55">
        <f t="shared" ref="S27:T27" si="6">+S28</f>
        <v>862.8</v>
      </c>
      <c r="T27" s="55">
        <f t="shared" si="6"/>
        <v>0</v>
      </c>
      <c r="U27" s="51">
        <f t="shared" si="1"/>
        <v>99.976825028968705</v>
      </c>
      <c r="V27" s="51">
        <v>0</v>
      </c>
    </row>
    <row r="28" spans="1:22" ht="15.75" customHeight="1" x14ac:dyDescent="0.2">
      <c r="A28" s="10"/>
      <c r="B28" s="69">
        <v>804</v>
      </c>
      <c r="C28" s="69"/>
      <c r="D28" s="69"/>
      <c r="E28" s="69"/>
      <c r="F28" s="69"/>
      <c r="G28" s="69"/>
      <c r="H28" s="69"/>
      <c r="I28" s="9">
        <v>0</v>
      </c>
      <c r="J28" s="41">
        <v>8</v>
      </c>
      <c r="K28" s="41">
        <v>4</v>
      </c>
      <c r="L28" s="42" t="s">
        <v>5</v>
      </c>
      <c r="M28" s="40">
        <v>550</v>
      </c>
      <c r="N28" s="56">
        <v>863</v>
      </c>
      <c r="O28" s="56">
        <v>0</v>
      </c>
      <c r="P28" s="70"/>
      <c r="Q28" s="70"/>
      <c r="R28" s="71"/>
      <c r="S28" s="56">
        <v>862.8</v>
      </c>
      <c r="T28" s="56">
        <v>0</v>
      </c>
      <c r="U28" s="52">
        <f t="shared" ref="U28:U36" si="7">S28/N28*100</f>
        <v>99.976825028968705</v>
      </c>
      <c r="V28" s="52">
        <v>0</v>
      </c>
    </row>
    <row r="29" spans="1:22" ht="18" customHeight="1" x14ac:dyDescent="0.2">
      <c r="A29" s="10"/>
      <c r="B29" s="22"/>
      <c r="C29" s="22"/>
      <c r="D29" s="22"/>
      <c r="E29" s="22"/>
      <c r="F29" s="22"/>
      <c r="G29" s="22"/>
      <c r="H29" s="22"/>
      <c r="I29" s="9"/>
      <c r="J29" s="38">
        <v>10</v>
      </c>
      <c r="K29" s="41"/>
      <c r="L29" s="39" t="s">
        <v>27</v>
      </c>
      <c r="M29" s="40"/>
      <c r="N29" s="55">
        <f>+N30</f>
        <v>64</v>
      </c>
      <c r="O29" s="55">
        <f t="shared" ref="O29:T29" si="8">+O30</f>
        <v>0</v>
      </c>
      <c r="P29" s="55">
        <f t="shared" si="8"/>
        <v>0</v>
      </c>
      <c r="Q29" s="55">
        <f t="shared" si="8"/>
        <v>0</v>
      </c>
      <c r="R29" s="55">
        <f t="shared" si="8"/>
        <v>0</v>
      </c>
      <c r="S29" s="55">
        <f t="shared" si="8"/>
        <v>63.3</v>
      </c>
      <c r="T29" s="55">
        <f t="shared" si="8"/>
        <v>0</v>
      </c>
      <c r="U29" s="51">
        <f t="shared" si="7"/>
        <v>98.90625</v>
      </c>
      <c r="V29" s="51">
        <v>0</v>
      </c>
    </row>
    <row r="30" spans="1:22" ht="18.75" customHeight="1" x14ac:dyDescent="0.2">
      <c r="A30" s="10"/>
      <c r="B30" s="22"/>
      <c r="C30" s="22"/>
      <c r="D30" s="22"/>
      <c r="E30" s="22"/>
      <c r="F30" s="22"/>
      <c r="G30" s="22"/>
      <c r="H30" s="22"/>
      <c r="I30" s="9"/>
      <c r="J30" s="41">
        <v>10</v>
      </c>
      <c r="K30" s="41">
        <v>1</v>
      </c>
      <c r="L30" s="43" t="s">
        <v>26</v>
      </c>
      <c r="M30" s="40"/>
      <c r="N30" s="56">
        <v>64</v>
      </c>
      <c r="O30" s="56">
        <v>0</v>
      </c>
      <c r="P30" s="59"/>
      <c r="Q30" s="59"/>
      <c r="R30" s="60"/>
      <c r="S30" s="56">
        <v>63.3</v>
      </c>
      <c r="T30" s="56">
        <v>0</v>
      </c>
      <c r="U30" s="52">
        <f t="shared" si="7"/>
        <v>98.90625</v>
      </c>
      <c r="V30" s="52">
        <v>0</v>
      </c>
    </row>
    <row r="31" spans="1:22" ht="18.75" customHeight="1" x14ac:dyDescent="0.2">
      <c r="A31" s="10"/>
      <c r="B31" s="72">
        <v>1100</v>
      </c>
      <c r="C31" s="72"/>
      <c r="D31" s="72"/>
      <c r="E31" s="72"/>
      <c r="F31" s="72"/>
      <c r="G31" s="72"/>
      <c r="H31" s="72"/>
      <c r="I31" s="9">
        <v>0</v>
      </c>
      <c r="J31" s="38">
        <v>11</v>
      </c>
      <c r="K31" s="38" t="s">
        <v>2</v>
      </c>
      <c r="L31" s="45" t="s">
        <v>4</v>
      </c>
      <c r="M31" s="40">
        <v>4620.5</v>
      </c>
      <c r="N31" s="55">
        <f>+N32</f>
        <v>1251.5999999999999</v>
      </c>
      <c r="O31" s="55">
        <f>+O32</f>
        <v>0</v>
      </c>
      <c r="P31" s="73"/>
      <c r="Q31" s="73"/>
      <c r="R31" s="74"/>
      <c r="S31" s="55">
        <f>+S32</f>
        <v>1086.2</v>
      </c>
      <c r="T31" s="55">
        <f>+T32</f>
        <v>0</v>
      </c>
      <c r="U31" s="51">
        <f t="shared" si="7"/>
        <v>86.784915308405246</v>
      </c>
      <c r="V31" s="51">
        <v>0</v>
      </c>
    </row>
    <row r="32" spans="1:22" ht="20.25" customHeight="1" x14ac:dyDescent="0.2">
      <c r="A32" s="10"/>
      <c r="B32" s="69">
        <v>1101</v>
      </c>
      <c r="C32" s="69"/>
      <c r="D32" s="69"/>
      <c r="E32" s="69"/>
      <c r="F32" s="69"/>
      <c r="G32" s="69"/>
      <c r="H32" s="69"/>
      <c r="I32" s="9">
        <v>0</v>
      </c>
      <c r="J32" s="41">
        <v>11</v>
      </c>
      <c r="K32" s="41">
        <v>1</v>
      </c>
      <c r="L32" s="43" t="s">
        <v>3</v>
      </c>
      <c r="M32" s="40">
        <v>4620.5</v>
      </c>
      <c r="N32" s="56">
        <v>1251.5999999999999</v>
      </c>
      <c r="O32" s="56">
        <v>0</v>
      </c>
      <c r="P32" s="70"/>
      <c r="Q32" s="70"/>
      <c r="R32" s="71"/>
      <c r="S32" s="56">
        <v>1086.2</v>
      </c>
      <c r="T32" s="56">
        <v>0</v>
      </c>
      <c r="U32" s="52">
        <f t="shared" si="7"/>
        <v>86.784915308405246</v>
      </c>
      <c r="V32" s="52">
        <v>0</v>
      </c>
    </row>
    <row r="33" spans="1:22" ht="22.5" customHeight="1" x14ac:dyDescent="0.2">
      <c r="A33" s="10"/>
      <c r="B33" s="65"/>
      <c r="C33" s="65"/>
      <c r="D33" s="65"/>
      <c r="E33" s="65"/>
      <c r="F33" s="65"/>
      <c r="G33" s="65"/>
      <c r="H33" s="65"/>
      <c r="I33" s="9"/>
      <c r="J33" s="38">
        <v>13</v>
      </c>
      <c r="K33" s="38"/>
      <c r="L33" s="39" t="s">
        <v>35</v>
      </c>
      <c r="M33" s="46"/>
      <c r="N33" s="55">
        <f>+N34</f>
        <v>17.899999999999999</v>
      </c>
      <c r="O33" s="55">
        <f t="shared" ref="O33:T33" si="9">+O34</f>
        <v>0</v>
      </c>
      <c r="P33" s="55" t="e">
        <f t="shared" si="9"/>
        <v>#REF!</v>
      </c>
      <c r="Q33" s="55" t="e">
        <f t="shared" si="9"/>
        <v>#REF!</v>
      </c>
      <c r="R33" s="55" t="e">
        <f t="shared" si="9"/>
        <v>#REF!</v>
      </c>
      <c r="S33" s="55">
        <f t="shared" si="9"/>
        <v>17.899999999999999</v>
      </c>
      <c r="T33" s="55">
        <f t="shared" si="9"/>
        <v>0</v>
      </c>
      <c r="U33" s="52">
        <f t="shared" ref="U33:U34" si="10">S33/N33*100</f>
        <v>100</v>
      </c>
      <c r="V33" s="52">
        <v>0</v>
      </c>
    </row>
    <row r="34" spans="1:22" ht="16.5" customHeight="1" x14ac:dyDescent="0.2">
      <c r="A34" s="10"/>
      <c r="B34" s="65"/>
      <c r="C34" s="65"/>
      <c r="D34" s="65"/>
      <c r="E34" s="65"/>
      <c r="F34" s="65"/>
      <c r="G34" s="65"/>
      <c r="H34" s="65"/>
      <c r="I34" s="9"/>
      <c r="J34" s="41">
        <v>13</v>
      </c>
      <c r="K34" s="41">
        <v>1</v>
      </c>
      <c r="L34" s="43" t="s">
        <v>36</v>
      </c>
      <c r="M34" s="40"/>
      <c r="N34" s="56">
        <v>17.899999999999999</v>
      </c>
      <c r="O34" s="56">
        <v>0</v>
      </c>
      <c r="P34" s="56" t="e">
        <f>+#REF!</f>
        <v>#REF!</v>
      </c>
      <c r="Q34" s="56" t="e">
        <f>+#REF!</f>
        <v>#REF!</v>
      </c>
      <c r="R34" s="56" t="e">
        <f>+#REF!</f>
        <v>#REF!</v>
      </c>
      <c r="S34" s="56">
        <v>17.899999999999999</v>
      </c>
      <c r="T34" s="56">
        <v>0</v>
      </c>
      <c r="U34" s="52">
        <f t="shared" si="10"/>
        <v>100</v>
      </c>
      <c r="V34" s="52">
        <v>0</v>
      </c>
    </row>
    <row r="35" spans="1:22" ht="409.6" hidden="1" customHeight="1" x14ac:dyDescent="0.2">
      <c r="A35" s="2"/>
      <c r="B35" s="6"/>
      <c r="C35" s="8"/>
      <c r="D35" s="8"/>
      <c r="E35" s="8"/>
      <c r="F35" s="6"/>
      <c r="G35" s="7"/>
      <c r="H35" s="6"/>
      <c r="I35" s="6">
        <v>0</v>
      </c>
      <c r="J35" s="47">
        <v>0</v>
      </c>
      <c r="K35" s="47">
        <v>0</v>
      </c>
      <c r="L35" s="48" t="s">
        <v>1</v>
      </c>
      <c r="M35" s="30">
        <v>138024.9</v>
      </c>
      <c r="N35" s="61">
        <v>138024.9</v>
      </c>
      <c r="O35" s="61">
        <v>0</v>
      </c>
      <c r="P35" s="62"/>
      <c r="Q35" s="62"/>
      <c r="R35" s="63"/>
      <c r="S35" s="53"/>
      <c r="T35" s="54"/>
      <c r="U35" s="52">
        <f t="shared" si="7"/>
        <v>0</v>
      </c>
      <c r="V35" s="52" t="e">
        <f t="shared" ref="V35:V36" si="11">T35/O35*100</f>
        <v>#DIV/0!</v>
      </c>
    </row>
    <row r="36" spans="1:22" ht="16.5" customHeight="1" x14ac:dyDescent="0.2">
      <c r="A36" s="2"/>
      <c r="B36" s="3"/>
      <c r="C36" s="5"/>
      <c r="D36" s="5"/>
      <c r="E36" s="5"/>
      <c r="F36" s="3"/>
      <c r="G36" s="4"/>
      <c r="H36" s="3"/>
      <c r="I36" s="3"/>
      <c r="J36" s="49"/>
      <c r="K36" s="49"/>
      <c r="L36" s="50" t="s">
        <v>0</v>
      </c>
      <c r="M36" s="30"/>
      <c r="N36" s="64">
        <f t="shared" ref="N36:T36" si="12">+N31+N27+N24+N22+N20+N18+N16+N11+N29+N33</f>
        <v>247654.9</v>
      </c>
      <c r="O36" s="64">
        <f t="shared" si="12"/>
        <v>73938.899999999994</v>
      </c>
      <c r="P36" s="64" t="e">
        <f t="shared" si="12"/>
        <v>#REF!</v>
      </c>
      <c r="Q36" s="64" t="e">
        <f t="shared" si="12"/>
        <v>#REF!</v>
      </c>
      <c r="R36" s="64" t="e">
        <f t="shared" si="12"/>
        <v>#REF!</v>
      </c>
      <c r="S36" s="64">
        <f t="shared" si="12"/>
        <v>241988.69999999998</v>
      </c>
      <c r="T36" s="64">
        <f t="shared" si="12"/>
        <v>73938.899999999994</v>
      </c>
      <c r="U36" s="51">
        <f t="shared" si="7"/>
        <v>97.712058190651589</v>
      </c>
      <c r="V36" s="51">
        <f t="shared" si="11"/>
        <v>100</v>
      </c>
    </row>
    <row r="37" spans="1:22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 count="37">
    <mergeCell ref="B28:H28"/>
    <mergeCell ref="P28:R28"/>
    <mergeCell ref="B32:H32"/>
    <mergeCell ref="P32:R32"/>
    <mergeCell ref="B31:H31"/>
    <mergeCell ref="P31:R31"/>
    <mergeCell ref="B19:H19"/>
    <mergeCell ref="P19:R19"/>
    <mergeCell ref="B18:H18"/>
    <mergeCell ref="P18:R18"/>
    <mergeCell ref="B27:H27"/>
    <mergeCell ref="P27:R27"/>
    <mergeCell ref="B26:H26"/>
    <mergeCell ref="P26:R26"/>
    <mergeCell ref="B22:H22"/>
    <mergeCell ref="P22:R22"/>
    <mergeCell ref="P24:R24"/>
    <mergeCell ref="B23:H23"/>
    <mergeCell ref="B24:H24"/>
    <mergeCell ref="U1:V1"/>
    <mergeCell ref="B13:H13"/>
    <mergeCell ref="B15:H15"/>
    <mergeCell ref="B11:H11"/>
    <mergeCell ref="H8:H9"/>
    <mergeCell ref="L8:L9"/>
    <mergeCell ref="N8:O8"/>
    <mergeCell ref="J8:K8"/>
    <mergeCell ref="I8:I9"/>
    <mergeCell ref="S8:T8"/>
    <mergeCell ref="U8:V8"/>
    <mergeCell ref="O7:V7"/>
    <mergeCell ref="J6:V6"/>
    <mergeCell ref="B17:H17"/>
    <mergeCell ref="P17:R17"/>
    <mergeCell ref="B16:H16"/>
    <mergeCell ref="P16:R16"/>
    <mergeCell ref="N1:O1"/>
  </mergeCells>
  <pageMargins left="0.59055118110236204" right="0.39370078740157499" top="0.59055118110236204" bottom="0.59055118110236204" header="0.275590546487823" footer="0.275590546487823"/>
  <pageSetup paperSize="9" scale="55" fitToHeight="2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Есин Антон Романович</cp:lastModifiedBy>
  <cp:lastPrinted>2021-07-13T13:28:56Z</cp:lastPrinted>
  <dcterms:created xsi:type="dcterms:W3CDTF">2017-01-18T13:54:03Z</dcterms:created>
  <dcterms:modified xsi:type="dcterms:W3CDTF">2022-02-17T05:09:22Z</dcterms:modified>
</cp:coreProperties>
</file>