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3" sheetId="2" r:id="rId1"/>
  </sheets>
  <definedNames>
    <definedName name="_xlnm.Print_Titles" localSheetId="0">Новый_13!$8:$10</definedName>
    <definedName name="_xlnm.Print_Area" localSheetId="0">Новый_13!$A$1:$J$86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7" i="2"/>
  <c r="G49" i="2"/>
  <c r="G34" i="2"/>
  <c r="H86" i="2" l="1"/>
  <c r="G32" i="2"/>
  <c r="J11" i="2" l="1"/>
  <c r="I11" i="2"/>
  <c r="J84" i="2" l="1"/>
  <c r="I84" i="2"/>
  <c r="J50" i="2"/>
  <c r="I50" i="2"/>
  <c r="J51" i="2"/>
  <c r="I51" i="2"/>
  <c r="J58" i="2"/>
  <c r="I58" i="2"/>
  <c r="H58" i="2"/>
  <c r="I22" i="2"/>
  <c r="G22" i="2"/>
  <c r="J59" i="2"/>
  <c r="I59" i="2"/>
  <c r="H59" i="2"/>
  <c r="J60" i="2"/>
  <c r="I60" i="2"/>
  <c r="H60" i="2"/>
  <c r="J61" i="2"/>
  <c r="I61" i="2"/>
  <c r="H61" i="2"/>
  <c r="G58" i="2"/>
  <c r="G59" i="2"/>
  <c r="G60" i="2"/>
  <c r="G61" i="2"/>
  <c r="I54" i="2"/>
  <c r="G44" i="2" l="1"/>
  <c r="I19" i="2" l="1"/>
  <c r="J15" i="2"/>
  <c r="J14" i="2" s="1"/>
  <c r="J13" i="2" s="1"/>
  <c r="I15" i="2"/>
  <c r="I14" i="2" s="1"/>
  <c r="I13" i="2" s="1"/>
  <c r="H15" i="2"/>
  <c r="H14" i="2" s="1"/>
  <c r="H13" i="2" s="1"/>
  <c r="G15" i="2"/>
  <c r="G14" i="2" s="1"/>
  <c r="G13" i="2" s="1"/>
  <c r="G20" i="2"/>
  <c r="I21" i="2" l="1"/>
  <c r="I43" i="2"/>
  <c r="G43" i="2"/>
  <c r="J82" i="2" l="1"/>
  <c r="I82" i="2"/>
  <c r="H82" i="2"/>
  <c r="G82" i="2"/>
  <c r="J75" i="2"/>
  <c r="J74" i="2" s="1"/>
  <c r="J73" i="2" s="1"/>
  <c r="J72" i="2" s="1"/>
  <c r="I75" i="2"/>
  <c r="I74" i="2" s="1"/>
  <c r="I73" i="2" s="1"/>
  <c r="I72" i="2" s="1"/>
  <c r="H75" i="2"/>
  <c r="H74" i="2" s="1"/>
  <c r="H73" i="2" s="1"/>
  <c r="H72" i="2" s="1"/>
  <c r="G75" i="2"/>
  <c r="G74" i="2" s="1"/>
  <c r="G73" i="2" s="1"/>
  <c r="G72" i="2" s="1"/>
  <c r="J70" i="2"/>
  <c r="J69" i="2" s="1"/>
  <c r="J68" i="2" s="1"/>
  <c r="J67" i="2" s="1"/>
  <c r="I70" i="2"/>
  <c r="I69" i="2" s="1"/>
  <c r="I68" i="2" s="1"/>
  <c r="I67" i="2" s="1"/>
  <c r="H70" i="2"/>
  <c r="H69" i="2" s="1"/>
  <c r="H68" i="2" s="1"/>
  <c r="H67" i="2" s="1"/>
  <c r="G70" i="2"/>
  <c r="G69" i="2" s="1"/>
  <c r="G68" i="2" s="1"/>
  <c r="G67" i="2" s="1"/>
  <c r="J53" i="2"/>
  <c r="I53" i="2"/>
  <c r="H53" i="2"/>
  <c r="G53" i="2"/>
  <c r="J52" i="2" l="1"/>
  <c r="I52" i="2"/>
  <c r="H52" i="2"/>
  <c r="G52" i="2"/>
  <c r="G80" i="2" l="1"/>
  <c r="H80" i="2"/>
  <c r="I80" i="2"/>
  <c r="J80" i="2"/>
  <c r="J65" i="2"/>
  <c r="J64" i="2" s="1"/>
  <c r="J63" i="2" s="1"/>
  <c r="I65" i="2"/>
  <c r="I64" i="2" s="1"/>
  <c r="I63" i="2" s="1"/>
  <c r="H65" i="2"/>
  <c r="H64" i="2" s="1"/>
  <c r="H63" i="2" s="1"/>
  <c r="G65" i="2"/>
  <c r="G64" i="2" s="1"/>
  <c r="G63" i="2" s="1"/>
  <c r="J56" i="2"/>
  <c r="J55" i="2" s="1"/>
  <c r="I56" i="2"/>
  <c r="H56" i="2"/>
  <c r="H55" i="2" s="1"/>
  <c r="H51" i="2" s="1"/>
  <c r="H50" i="2" s="1"/>
  <c r="J48" i="2"/>
  <c r="J47" i="2" s="1"/>
  <c r="J46" i="2" s="1"/>
  <c r="H48" i="2"/>
  <c r="H47" i="2" s="1"/>
  <c r="H46" i="2" s="1"/>
  <c r="H45" i="2" s="1"/>
  <c r="G48" i="2"/>
  <c r="G47" i="2" s="1"/>
  <c r="G46" i="2" s="1"/>
  <c r="G45" i="2" s="1"/>
  <c r="I48" i="2"/>
  <c r="I47" i="2" s="1"/>
  <c r="I46" i="2" s="1"/>
  <c r="J45" i="2"/>
  <c r="J38" i="2"/>
  <c r="J37" i="2" s="1"/>
  <c r="J36" i="2" s="1"/>
  <c r="J35" i="2" s="1"/>
  <c r="I38" i="2"/>
  <c r="I37" i="2" s="1"/>
  <c r="I36" i="2" s="1"/>
  <c r="I35" i="2" s="1"/>
  <c r="H38" i="2"/>
  <c r="H37" i="2" s="1"/>
  <c r="H36" i="2" s="1"/>
  <c r="H35" i="2" s="1"/>
  <c r="G38" i="2"/>
  <c r="G37" i="2" s="1"/>
  <c r="G36" i="2" s="1"/>
  <c r="G35" i="2" s="1"/>
  <c r="J33" i="2"/>
  <c r="I33" i="2"/>
  <c r="H33" i="2"/>
  <c r="G33" i="2"/>
  <c r="J31" i="2"/>
  <c r="J30" i="2" s="1"/>
  <c r="I31" i="2"/>
  <c r="H31" i="2"/>
  <c r="G31" i="2"/>
  <c r="J17" i="2"/>
  <c r="H17" i="2"/>
  <c r="J19" i="2"/>
  <c r="H19" i="2"/>
  <c r="J21" i="2"/>
  <c r="H21" i="2"/>
  <c r="J23" i="2"/>
  <c r="I23" i="2"/>
  <c r="I18" i="2" s="1"/>
  <c r="H23" i="2"/>
  <c r="J27" i="2"/>
  <c r="J26" i="2" s="1"/>
  <c r="J25" i="2" s="1"/>
  <c r="I27" i="2"/>
  <c r="I26" i="2" s="1"/>
  <c r="I25" i="2" s="1"/>
  <c r="H27" i="2"/>
  <c r="H26" i="2" s="1"/>
  <c r="H25" i="2" s="1"/>
  <c r="G27" i="2"/>
  <c r="G26" i="2" s="1"/>
  <c r="G25" i="2" s="1"/>
  <c r="H11" i="2" l="1"/>
  <c r="H84" i="2"/>
  <c r="H30" i="2"/>
  <c r="J12" i="2"/>
  <c r="H12" i="2"/>
  <c r="I45" i="2"/>
  <c r="I30" i="2"/>
  <c r="G30" i="2"/>
  <c r="G21" i="2"/>
  <c r="G19" i="2"/>
  <c r="G23" i="2"/>
  <c r="G56" i="2" l="1"/>
  <c r="G55" i="2" s="1"/>
  <c r="G51" i="2" s="1"/>
  <c r="G50" i="2" s="1"/>
  <c r="I55" i="2" l="1"/>
  <c r="I29" i="2" l="1"/>
  <c r="G29" i="2"/>
  <c r="I42" i="2"/>
  <c r="I41" i="2" s="1"/>
  <c r="G42" i="2"/>
  <c r="G41" i="2" s="1"/>
  <c r="G40" i="2" s="1"/>
  <c r="I79" i="2"/>
  <c r="I78" i="2" s="1"/>
  <c r="I77" i="2" s="1"/>
  <c r="G79" i="2"/>
  <c r="G78" i="2" s="1"/>
  <c r="G77" i="2" s="1"/>
  <c r="I40" i="2" l="1"/>
  <c r="I17" i="2"/>
  <c r="I12" i="2" l="1"/>
  <c r="G18" i="2"/>
  <c r="G17" i="2" s="1"/>
  <c r="G12" i="2" s="1"/>
  <c r="G84" i="2" l="1"/>
  <c r="G11" i="2"/>
  <c r="I86" i="2"/>
  <c r="G86" i="2" l="1"/>
</calcChain>
</file>

<file path=xl/sharedStrings.xml><?xml version="1.0" encoding="utf-8"?>
<sst xmlns="http://schemas.openxmlformats.org/spreadsheetml/2006/main" count="150" uniqueCount="61">
  <si>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</si>
  <si>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</si>
  <si>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</si>
  <si>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</si>
  <si>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</si>
  <si>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</si>
  <si>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</si>
  <si>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</si>
  <si>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</si>
  <si>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</si>
  <si>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</si>
  <si>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</si>
  <si>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</si>
  <si>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</si>
  <si>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</si>
  <si>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</si>
  <si>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</si>
  <si>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</si>
  <si>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</si>
  <si>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</si>
  <si>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</si>
  <si>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</si>
  <si>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</si>
  <si>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</si>
  <si>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</si>
  <si>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</si>
  <si>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</si>
  <si>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</si>
  <si>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</si>
  <si>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</si>
  <si>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</si>
  <si>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</si>
  <si>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</si>
  <si>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</si>
  <si>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</si>
  <si>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 xml:space="preserve">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</t>
  </si>
  <si>
    <t xml:space="preserve">                                                к Решению  Совета депутатов Советского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</si>
  <si>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</si>
  <si>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</si>
  <si>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 xml:space="preserve">Молодежная политика 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</si>
  <si>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</si>
  <si>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</si>
  <si>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</si>
  <si>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</si>
  <si>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</si>
  <si>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</si>
  <si>
    <t>Социальные выплаты гражданам,кроме публичных  нормативных социальных выплат</t>
  </si>
  <si>
    <t>Е100000000</t>
  </si>
  <si>
    <t>Резервные фонды</t>
  </si>
  <si>
    <t>Резервные средства</t>
  </si>
  <si>
    <t>2022 год - всего</t>
  </si>
  <si>
    <t>Муниципальная прграмма "Комфортная городская среда" на 2018-2024 годы</t>
  </si>
  <si>
    <t>2023 год - всего</t>
  </si>
  <si>
    <t>Защита населения и территории от чрезвычайных ситуаций природного и техногенного характера,пожарной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</si>
  <si>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</si>
  <si>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Е400000000</t>
  </si>
  <si>
    <t xml:space="preserve"> 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</si>
  <si>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</si>
  <si>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9
Ведомственная структура расходов бюджета Советского внутригородского района 
городского округа Самара Самарской области на плановый период 2022 и 2023 годов</t>
  </si>
  <si>
    <t xml:space="preserve">                                                Самара от _________2021 г. № ___</t>
  </si>
  <si>
    <t xml:space="preserve">                                               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</si>
</sst>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7" fillId="0" borderId="0" xfId="1" applyFont="1"/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8" fillId="0" borderId="1" xfId="1" applyNumberFormat="1" applyFont="1" applyFill="1" applyBorder="1" applyAlignment="1" applyProtection="1">
      <alignment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7" fillId="0" borderId="0" xfId="1" applyFont="1" applyProtection="1">
      <protection hidden="1"/>
    </xf>
    <xf numFmtId="0" fontId="5" fillId="0" borderId="0" xfId="2" applyNumberFormat="1" applyFont="1" applyFill="1" applyAlignment="1" applyProtection="1">
      <alignment horizontal="left" indent="39"/>
      <protection hidden="1"/>
    </xf>
    <xf numFmtId="0" fontId="6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="60" zoomScaleNormal="100" workbookViewId="0">
      <selection activeCell="A2" sqref="A2:J2"/>
    </sheetView>
  </sheetViews>
  <sheetFormatPr defaultColWidth="9.140625" defaultRowHeight="12.75" x14ac:dyDescent="0.2"/>
  <cols>
    <col min="1" max="1" width="64.28515625" style="6" customWidth="1"/>
    <col min="2" max="2" width="8.85546875" style="6" customWidth="1"/>
    <col min="3" max="3" width="7.140625" style="6" customWidth="1"/>
    <col min="4" max="4" width="8.28515625" style="6" customWidth="1"/>
    <col min="5" max="5" width="16.5703125" style="6" customWidth="1"/>
    <col min="6" max="6" width="10" style="6" customWidth="1"/>
    <col min="7" max="7" width="14.28515625" style="6" customWidth="1"/>
    <col min="8" max="8" width="12.85546875" style="6" customWidth="1"/>
    <col min="9" max="9" width="14.28515625" style="6" customWidth="1"/>
    <col min="10" max="10" width="12.85546875" style="6" customWidth="1"/>
    <col min="11" max="225" width="9.140625" style="6" customWidth="1"/>
    <col min="226" max="16384" width="9.140625" style="6"/>
  </cols>
  <sheetData>
    <row r="1" spans="1:10" ht="21" customHeight="1" x14ac:dyDescent="0.3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35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1" customHeight="1" x14ac:dyDescent="0.2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 customHeight="1" x14ac:dyDescent="0.35">
      <c r="A4" s="38" t="s">
        <v>59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7.25" customHeight="1" x14ac:dyDescent="0.25">
      <c r="A5" s="4"/>
      <c r="B5" s="4"/>
      <c r="C5" s="4"/>
      <c r="D5" s="5"/>
      <c r="E5" s="5"/>
      <c r="F5" s="5"/>
      <c r="G5" s="4"/>
      <c r="H5" s="4"/>
      <c r="I5" s="4"/>
      <c r="J5" s="4"/>
    </row>
    <row r="6" spans="1:10" ht="102.75" customHeight="1" x14ac:dyDescent="0.2">
      <c r="A6" s="43" t="s">
        <v>58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6.5" customHeight="1" x14ac:dyDescent="0.25">
      <c r="A7" s="7"/>
      <c r="B7" s="7"/>
      <c r="C7" s="7"/>
      <c r="D7" s="8"/>
      <c r="E7" s="8"/>
      <c r="F7" s="8"/>
      <c r="G7" s="7"/>
      <c r="H7" s="7"/>
      <c r="I7" s="7"/>
      <c r="J7" s="9" t="s">
        <v>31</v>
      </c>
    </row>
    <row r="8" spans="1:10" ht="33" customHeight="1" x14ac:dyDescent="0.2">
      <c r="A8" s="41" t="s">
        <v>37</v>
      </c>
      <c r="B8" s="41" t="s">
        <v>34</v>
      </c>
      <c r="C8" s="41" t="s">
        <v>33</v>
      </c>
      <c r="D8" s="41"/>
      <c r="E8" s="41"/>
      <c r="F8" s="41"/>
      <c r="G8" s="40" t="s">
        <v>30</v>
      </c>
      <c r="H8" s="40"/>
      <c r="I8" s="40"/>
      <c r="J8" s="40"/>
    </row>
    <row r="9" spans="1:10" ht="117.75" customHeight="1" x14ac:dyDescent="0.2">
      <c r="A9" s="42"/>
      <c r="B9" s="42"/>
      <c r="C9" s="10" t="s">
        <v>29</v>
      </c>
      <c r="D9" s="11" t="s">
        <v>28</v>
      </c>
      <c r="E9" s="10" t="s">
        <v>27</v>
      </c>
      <c r="F9" s="11" t="s">
        <v>26</v>
      </c>
      <c r="G9" s="10" t="s">
        <v>50</v>
      </c>
      <c r="H9" s="10" t="s">
        <v>25</v>
      </c>
      <c r="I9" s="12" t="s">
        <v>52</v>
      </c>
      <c r="J9" s="10" t="s">
        <v>25</v>
      </c>
    </row>
    <row r="10" spans="1:10" ht="14.25" customHeight="1" x14ac:dyDescent="0.2">
      <c r="A10" s="13">
        <v>1</v>
      </c>
      <c r="B10" s="14">
        <v>2</v>
      </c>
      <c r="C10" s="15">
        <v>3</v>
      </c>
      <c r="D10" s="15">
        <v>4</v>
      </c>
      <c r="E10" s="16">
        <v>5</v>
      </c>
      <c r="F10" s="17">
        <v>6</v>
      </c>
      <c r="G10" s="13">
        <v>7</v>
      </c>
      <c r="H10" s="13">
        <v>8</v>
      </c>
      <c r="I10" s="13">
        <v>9</v>
      </c>
      <c r="J10" s="13">
        <v>10</v>
      </c>
    </row>
    <row r="11" spans="1:10" ht="31.5" x14ac:dyDescent="0.25">
      <c r="A11" s="18" t="s">
        <v>24</v>
      </c>
      <c r="B11" s="19">
        <v>944</v>
      </c>
      <c r="C11" s="20" t="s">
        <v>3</v>
      </c>
      <c r="D11" s="20" t="s">
        <v>3</v>
      </c>
      <c r="E11" s="21" t="s">
        <v>3</v>
      </c>
      <c r="F11" s="22" t="s">
        <v>3</v>
      </c>
      <c r="G11" s="23">
        <f>+G12+G35+G40+G45+G50+G58+G67+G72+G77</f>
        <v>160925.70000000001</v>
      </c>
      <c r="H11" s="23">
        <f t="shared" ref="H11:J11" si="0">+H12+H35+H40+H45+H50+H58+H67+H72+H77</f>
        <v>11343.9</v>
      </c>
      <c r="I11" s="23">
        <f t="shared" si="0"/>
        <v>152126.60000000003</v>
      </c>
      <c r="J11" s="23">
        <f t="shared" si="0"/>
        <v>0</v>
      </c>
    </row>
    <row r="12" spans="1:10" ht="15.75" x14ac:dyDescent="0.2">
      <c r="A12" s="24" t="s">
        <v>23</v>
      </c>
      <c r="B12" s="25">
        <v>944</v>
      </c>
      <c r="C12" s="26">
        <v>1</v>
      </c>
      <c r="D12" s="26" t="s">
        <v>3</v>
      </c>
      <c r="E12" s="27" t="s">
        <v>3</v>
      </c>
      <c r="F12" s="28" t="s">
        <v>3</v>
      </c>
      <c r="G12" s="29">
        <f>+G17+G29+G25+G13</f>
        <v>111172.30000000002</v>
      </c>
      <c r="H12" s="29">
        <f t="shared" ref="H12:J12" si="1">+H17+H29+H25+H13</f>
        <v>0</v>
      </c>
      <c r="I12" s="29">
        <f t="shared" si="1"/>
        <v>108546.40000000001</v>
      </c>
      <c r="J12" s="29">
        <f t="shared" si="1"/>
        <v>0</v>
      </c>
    </row>
    <row r="13" spans="1:10" ht="53.25" customHeight="1" x14ac:dyDescent="0.2">
      <c r="A13" s="30" t="s">
        <v>54</v>
      </c>
      <c r="B13" s="25">
        <v>944</v>
      </c>
      <c r="C13" s="26">
        <v>1</v>
      </c>
      <c r="D13" s="26">
        <v>2</v>
      </c>
      <c r="E13" s="27"/>
      <c r="F13" s="28"/>
      <c r="G13" s="29">
        <f>+G14</f>
        <v>2841.6</v>
      </c>
      <c r="H13" s="29">
        <f t="shared" ref="H13:J13" si="2">+H14</f>
        <v>0</v>
      </c>
      <c r="I13" s="29">
        <f t="shared" si="2"/>
        <v>2841.6</v>
      </c>
      <c r="J13" s="29">
        <f t="shared" si="2"/>
        <v>0</v>
      </c>
    </row>
    <row r="14" spans="1:10" ht="15.75" x14ac:dyDescent="0.2">
      <c r="A14" s="24" t="s">
        <v>6</v>
      </c>
      <c r="B14" s="25">
        <v>944</v>
      </c>
      <c r="C14" s="26">
        <v>1</v>
      </c>
      <c r="D14" s="26">
        <v>2</v>
      </c>
      <c r="E14" s="17">
        <v>9900000000</v>
      </c>
      <c r="F14" s="28"/>
      <c r="G14" s="29">
        <f>+G15</f>
        <v>2841.6</v>
      </c>
      <c r="H14" s="29">
        <f t="shared" ref="H14:J14" si="3">+H15</f>
        <v>0</v>
      </c>
      <c r="I14" s="29">
        <f t="shared" si="3"/>
        <v>2841.6</v>
      </c>
      <c r="J14" s="29">
        <f t="shared" si="3"/>
        <v>0</v>
      </c>
    </row>
    <row r="15" spans="1:10" ht="77.25" customHeight="1" x14ac:dyDescent="0.2">
      <c r="A15" s="30" t="s">
        <v>21</v>
      </c>
      <c r="B15" s="25">
        <v>944</v>
      </c>
      <c r="C15" s="26">
        <v>1</v>
      </c>
      <c r="D15" s="26">
        <v>2</v>
      </c>
      <c r="E15" s="17">
        <v>9900000000</v>
      </c>
      <c r="F15" s="28">
        <v>100</v>
      </c>
      <c r="G15" s="29">
        <f>+G16</f>
        <v>2841.6</v>
      </c>
      <c r="H15" s="29">
        <f t="shared" ref="H15:J15" si="4">+H16</f>
        <v>0</v>
      </c>
      <c r="I15" s="29">
        <f t="shared" si="4"/>
        <v>2841.6</v>
      </c>
      <c r="J15" s="29">
        <f t="shared" si="4"/>
        <v>0</v>
      </c>
    </row>
    <row r="16" spans="1:10" ht="35.25" customHeight="1" x14ac:dyDescent="0.2">
      <c r="A16" s="24" t="s">
        <v>20</v>
      </c>
      <c r="B16" s="25">
        <v>944</v>
      </c>
      <c r="C16" s="26">
        <v>1</v>
      </c>
      <c r="D16" s="26">
        <v>2</v>
      </c>
      <c r="E16" s="17">
        <v>9900000000</v>
      </c>
      <c r="F16" s="28">
        <v>120</v>
      </c>
      <c r="G16" s="29">
        <v>2841.6</v>
      </c>
      <c r="H16" s="29">
        <v>0</v>
      </c>
      <c r="I16" s="29">
        <v>2841.6</v>
      </c>
      <c r="J16" s="29">
        <v>0</v>
      </c>
    </row>
    <row r="17" spans="1:10" ht="47.25" x14ac:dyDescent="0.2">
      <c r="A17" s="30" t="s">
        <v>22</v>
      </c>
      <c r="B17" s="25">
        <v>944</v>
      </c>
      <c r="C17" s="26">
        <v>1</v>
      </c>
      <c r="D17" s="26">
        <v>4</v>
      </c>
      <c r="E17" s="27" t="s">
        <v>3</v>
      </c>
      <c r="F17" s="28" t="s">
        <v>3</v>
      </c>
      <c r="G17" s="29">
        <f>+G18</f>
        <v>60849</v>
      </c>
      <c r="H17" s="29">
        <f t="shared" ref="H17:J17" si="5">+H18</f>
        <v>0</v>
      </c>
      <c r="I17" s="29">
        <f t="shared" si="5"/>
        <v>60849</v>
      </c>
      <c r="J17" s="29">
        <f t="shared" si="5"/>
        <v>0</v>
      </c>
    </row>
    <row r="18" spans="1:10" ht="15.75" x14ac:dyDescent="0.2">
      <c r="A18" s="24" t="s">
        <v>6</v>
      </c>
      <c r="B18" s="25">
        <v>944</v>
      </c>
      <c r="C18" s="26">
        <v>1</v>
      </c>
      <c r="D18" s="26">
        <v>4</v>
      </c>
      <c r="E18" s="17">
        <v>9900000000</v>
      </c>
      <c r="F18" s="28" t="s">
        <v>3</v>
      </c>
      <c r="G18" s="29">
        <f>+G19+G21+G23</f>
        <v>60849</v>
      </c>
      <c r="H18" s="29">
        <v>0</v>
      </c>
      <c r="I18" s="29">
        <f>+I19+I21+I23</f>
        <v>60849</v>
      </c>
      <c r="J18" s="29">
        <v>0</v>
      </c>
    </row>
    <row r="19" spans="1:10" ht="63" x14ac:dyDescent="0.2">
      <c r="A19" s="30" t="s">
        <v>21</v>
      </c>
      <c r="B19" s="25">
        <v>944</v>
      </c>
      <c r="C19" s="26">
        <v>1</v>
      </c>
      <c r="D19" s="26">
        <v>4</v>
      </c>
      <c r="E19" s="17">
        <v>9900000000</v>
      </c>
      <c r="F19" s="28">
        <v>100</v>
      </c>
      <c r="G19" s="29">
        <f>+G20</f>
        <v>60302.1</v>
      </c>
      <c r="H19" s="29">
        <f t="shared" ref="H19:J19" si="6">+H20</f>
        <v>0</v>
      </c>
      <c r="I19" s="29">
        <f>+I20</f>
        <v>60302.1</v>
      </c>
      <c r="J19" s="29">
        <f t="shared" si="6"/>
        <v>0</v>
      </c>
    </row>
    <row r="20" spans="1:10" ht="31.5" x14ac:dyDescent="0.2">
      <c r="A20" s="24" t="s">
        <v>20</v>
      </c>
      <c r="B20" s="25">
        <v>944</v>
      </c>
      <c r="C20" s="26">
        <v>1</v>
      </c>
      <c r="D20" s="26">
        <v>4</v>
      </c>
      <c r="E20" s="17">
        <v>9900000000</v>
      </c>
      <c r="F20" s="28">
        <v>120</v>
      </c>
      <c r="G20" s="29">
        <f>63143.7-2841.6</f>
        <v>60302.1</v>
      </c>
      <c r="H20" s="29">
        <v>0</v>
      </c>
      <c r="I20" s="29">
        <v>60302.1</v>
      </c>
      <c r="J20" s="29">
        <v>0</v>
      </c>
    </row>
    <row r="21" spans="1:10" ht="31.5" x14ac:dyDescent="0.2">
      <c r="A21" s="30" t="s">
        <v>5</v>
      </c>
      <c r="B21" s="25">
        <v>944</v>
      </c>
      <c r="C21" s="26">
        <v>1</v>
      </c>
      <c r="D21" s="26">
        <v>4</v>
      </c>
      <c r="E21" s="17">
        <v>9900000000</v>
      </c>
      <c r="F21" s="28">
        <v>200</v>
      </c>
      <c r="G21" s="29">
        <f>+G22</f>
        <v>505.9</v>
      </c>
      <c r="H21" s="29">
        <f t="shared" ref="H21:J21" si="7">+H22</f>
        <v>0</v>
      </c>
      <c r="I21" s="29">
        <f t="shared" si="7"/>
        <v>505.9</v>
      </c>
      <c r="J21" s="29">
        <f t="shared" si="7"/>
        <v>0</v>
      </c>
    </row>
    <row r="22" spans="1:10" ht="31.5" x14ac:dyDescent="0.2">
      <c r="A22" s="24" t="s">
        <v>4</v>
      </c>
      <c r="B22" s="25">
        <v>944</v>
      </c>
      <c r="C22" s="26">
        <v>1</v>
      </c>
      <c r="D22" s="26">
        <v>4</v>
      </c>
      <c r="E22" s="17">
        <v>9900000000</v>
      </c>
      <c r="F22" s="28">
        <v>240</v>
      </c>
      <c r="G22" s="29">
        <f>663.3-157.4</f>
        <v>505.9</v>
      </c>
      <c r="H22" s="29">
        <v>0</v>
      </c>
      <c r="I22" s="29">
        <f>663.3-157.4</f>
        <v>505.9</v>
      </c>
      <c r="J22" s="29">
        <v>0</v>
      </c>
    </row>
    <row r="23" spans="1:10" ht="15.75" x14ac:dyDescent="0.2">
      <c r="A23" s="24" t="s">
        <v>7</v>
      </c>
      <c r="B23" s="25">
        <v>944</v>
      </c>
      <c r="C23" s="26">
        <v>1</v>
      </c>
      <c r="D23" s="26">
        <v>4</v>
      </c>
      <c r="E23" s="17">
        <v>9900000000</v>
      </c>
      <c r="F23" s="28">
        <v>800</v>
      </c>
      <c r="G23" s="29">
        <f>+G24</f>
        <v>41</v>
      </c>
      <c r="H23" s="29">
        <f t="shared" ref="H23:J23" si="8">+H24</f>
        <v>0</v>
      </c>
      <c r="I23" s="29">
        <f t="shared" si="8"/>
        <v>41</v>
      </c>
      <c r="J23" s="29">
        <f t="shared" si="8"/>
        <v>0</v>
      </c>
    </row>
    <row r="24" spans="1:10" ht="15.75" x14ac:dyDescent="0.2">
      <c r="A24" s="24" t="s">
        <v>38</v>
      </c>
      <c r="B24" s="25">
        <v>944</v>
      </c>
      <c r="C24" s="26">
        <v>1</v>
      </c>
      <c r="D24" s="26">
        <v>4</v>
      </c>
      <c r="E24" s="17">
        <v>9900000000</v>
      </c>
      <c r="F24" s="28">
        <v>850</v>
      </c>
      <c r="G24" s="29">
        <v>41</v>
      </c>
      <c r="H24" s="29">
        <v>0</v>
      </c>
      <c r="I24" s="29">
        <v>41</v>
      </c>
      <c r="J24" s="29">
        <v>0</v>
      </c>
    </row>
    <row r="25" spans="1:10" ht="15.75" x14ac:dyDescent="0.2">
      <c r="A25" s="24" t="s">
        <v>48</v>
      </c>
      <c r="B25" s="25">
        <v>944</v>
      </c>
      <c r="C25" s="26">
        <v>1</v>
      </c>
      <c r="D25" s="26">
        <v>11</v>
      </c>
      <c r="E25" s="17"/>
      <c r="F25" s="28"/>
      <c r="G25" s="29">
        <f>+G26</f>
        <v>50</v>
      </c>
      <c r="H25" s="29">
        <f t="shared" ref="H25:J25" si="9">+H26</f>
        <v>0</v>
      </c>
      <c r="I25" s="29">
        <f t="shared" si="9"/>
        <v>50</v>
      </c>
      <c r="J25" s="29">
        <f t="shared" si="9"/>
        <v>0</v>
      </c>
    </row>
    <row r="26" spans="1:10" ht="15.75" x14ac:dyDescent="0.2">
      <c r="A26" s="24" t="s">
        <v>6</v>
      </c>
      <c r="B26" s="25">
        <v>944</v>
      </c>
      <c r="C26" s="26">
        <v>1</v>
      </c>
      <c r="D26" s="26">
        <v>11</v>
      </c>
      <c r="E26" s="17">
        <v>9900000000</v>
      </c>
      <c r="F26" s="28"/>
      <c r="G26" s="29">
        <f>+G27</f>
        <v>50</v>
      </c>
      <c r="H26" s="29">
        <f t="shared" ref="H26:J26" si="10">+H27</f>
        <v>0</v>
      </c>
      <c r="I26" s="29">
        <f t="shared" si="10"/>
        <v>50</v>
      </c>
      <c r="J26" s="29">
        <f t="shared" si="10"/>
        <v>0</v>
      </c>
    </row>
    <row r="27" spans="1:10" ht="15.75" x14ac:dyDescent="0.2">
      <c r="A27" s="24" t="s">
        <v>7</v>
      </c>
      <c r="B27" s="25">
        <v>944</v>
      </c>
      <c r="C27" s="26">
        <v>1</v>
      </c>
      <c r="D27" s="26">
        <v>11</v>
      </c>
      <c r="E27" s="17">
        <v>9900000000</v>
      </c>
      <c r="F27" s="28">
        <v>800</v>
      </c>
      <c r="G27" s="29">
        <f>+G28</f>
        <v>50</v>
      </c>
      <c r="H27" s="29">
        <f t="shared" ref="H27:J27" si="11">+H28</f>
        <v>0</v>
      </c>
      <c r="I27" s="29">
        <f t="shared" si="11"/>
        <v>50</v>
      </c>
      <c r="J27" s="29">
        <f t="shared" si="11"/>
        <v>0</v>
      </c>
    </row>
    <row r="28" spans="1:10" ht="15.75" x14ac:dyDescent="0.2">
      <c r="A28" s="24" t="s">
        <v>49</v>
      </c>
      <c r="B28" s="25">
        <v>944</v>
      </c>
      <c r="C28" s="26">
        <v>1</v>
      </c>
      <c r="D28" s="26">
        <v>11</v>
      </c>
      <c r="E28" s="17">
        <v>9900000000</v>
      </c>
      <c r="F28" s="28">
        <v>870</v>
      </c>
      <c r="G28" s="29">
        <v>50</v>
      </c>
      <c r="H28" s="29">
        <v>0</v>
      </c>
      <c r="I28" s="29">
        <v>50</v>
      </c>
      <c r="J28" s="29">
        <v>0</v>
      </c>
    </row>
    <row r="29" spans="1:10" ht="15.75" x14ac:dyDescent="0.2">
      <c r="A29" s="30" t="s">
        <v>19</v>
      </c>
      <c r="B29" s="25">
        <v>944</v>
      </c>
      <c r="C29" s="26">
        <v>1</v>
      </c>
      <c r="D29" s="26">
        <v>13</v>
      </c>
      <c r="E29" s="27" t="s">
        <v>3</v>
      </c>
      <c r="F29" s="28" t="s">
        <v>3</v>
      </c>
      <c r="G29" s="29">
        <f>+G30</f>
        <v>47431.700000000004</v>
      </c>
      <c r="H29" s="29">
        <v>0</v>
      </c>
      <c r="I29" s="29">
        <f>+I30</f>
        <v>44805.8</v>
      </c>
      <c r="J29" s="29">
        <v>0</v>
      </c>
    </row>
    <row r="30" spans="1:10" ht="15.75" x14ac:dyDescent="0.2">
      <c r="A30" s="30" t="s">
        <v>6</v>
      </c>
      <c r="B30" s="25">
        <v>944</v>
      </c>
      <c r="C30" s="26">
        <v>1</v>
      </c>
      <c r="D30" s="26">
        <v>13</v>
      </c>
      <c r="E30" s="27">
        <v>9900000000</v>
      </c>
      <c r="F30" s="28"/>
      <c r="G30" s="29">
        <f>+G31+G33</f>
        <v>47431.700000000004</v>
      </c>
      <c r="H30" s="29">
        <f t="shared" ref="H30:J30" si="12">+H31+H33</f>
        <v>0</v>
      </c>
      <c r="I30" s="29">
        <f t="shared" si="12"/>
        <v>44805.8</v>
      </c>
      <c r="J30" s="29">
        <f t="shared" si="12"/>
        <v>0</v>
      </c>
    </row>
    <row r="31" spans="1:10" ht="31.5" x14ac:dyDescent="0.2">
      <c r="A31" s="30" t="s">
        <v>5</v>
      </c>
      <c r="B31" s="25">
        <v>944</v>
      </c>
      <c r="C31" s="26">
        <v>1</v>
      </c>
      <c r="D31" s="26">
        <v>13</v>
      </c>
      <c r="E31" s="27">
        <v>9900000000</v>
      </c>
      <c r="F31" s="28">
        <v>200</v>
      </c>
      <c r="G31" s="29">
        <f>+G32</f>
        <v>1766.9</v>
      </c>
      <c r="H31" s="29">
        <f t="shared" ref="H31:J31" si="13">+H32</f>
        <v>0</v>
      </c>
      <c r="I31" s="29">
        <f t="shared" si="13"/>
        <v>2050.5</v>
      </c>
      <c r="J31" s="29">
        <f t="shared" si="13"/>
        <v>0</v>
      </c>
    </row>
    <row r="32" spans="1:10" ht="37.5" customHeight="1" x14ac:dyDescent="0.2">
      <c r="A32" s="30" t="s">
        <v>4</v>
      </c>
      <c r="B32" s="25">
        <v>944</v>
      </c>
      <c r="C32" s="26">
        <v>1</v>
      </c>
      <c r="D32" s="26">
        <v>13</v>
      </c>
      <c r="E32" s="27">
        <v>9900000000</v>
      </c>
      <c r="F32" s="28">
        <v>240</v>
      </c>
      <c r="G32" s="29">
        <f>2050.4-283.5</f>
        <v>1766.9</v>
      </c>
      <c r="H32" s="29">
        <v>0</v>
      </c>
      <c r="I32" s="29">
        <v>2050.5</v>
      </c>
      <c r="J32" s="29">
        <v>0</v>
      </c>
    </row>
    <row r="33" spans="1:11" ht="31.5" x14ac:dyDescent="0.2">
      <c r="A33" s="24" t="s">
        <v>10</v>
      </c>
      <c r="B33" s="25">
        <v>944</v>
      </c>
      <c r="C33" s="26">
        <v>1</v>
      </c>
      <c r="D33" s="26">
        <v>13</v>
      </c>
      <c r="E33" s="17">
        <v>9900000000</v>
      </c>
      <c r="F33" s="28">
        <v>600</v>
      </c>
      <c r="G33" s="29">
        <f>+G34</f>
        <v>45664.800000000003</v>
      </c>
      <c r="H33" s="29">
        <f t="shared" ref="H33:J33" si="14">+H34</f>
        <v>0</v>
      </c>
      <c r="I33" s="29">
        <f t="shared" si="14"/>
        <v>42755.3</v>
      </c>
      <c r="J33" s="29">
        <f t="shared" si="14"/>
        <v>0</v>
      </c>
    </row>
    <row r="34" spans="1:11" ht="15.75" x14ac:dyDescent="0.2">
      <c r="A34" s="30" t="s">
        <v>43</v>
      </c>
      <c r="B34" s="25">
        <v>944</v>
      </c>
      <c r="C34" s="26">
        <v>1</v>
      </c>
      <c r="D34" s="26">
        <v>13</v>
      </c>
      <c r="E34" s="17">
        <v>9900000000</v>
      </c>
      <c r="F34" s="28">
        <v>610</v>
      </c>
      <c r="G34" s="29">
        <f>47164.8-1500</f>
        <v>45664.800000000003</v>
      </c>
      <c r="H34" s="29">
        <v>0</v>
      </c>
      <c r="I34" s="29">
        <v>42755.3</v>
      </c>
      <c r="J34" s="29">
        <v>0</v>
      </c>
      <c r="K34" s="6">
        <v>-1500</v>
      </c>
    </row>
    <row r="35" spans="1:11" ht="15.75" x14ac:dyDescent="0.2">
      <c r="A35" s="30" t="s">
        <v>18</v>
      </c>
      <c r="B35" s="25">
        <v>944</v>
      </c>
      <c r="C35" s="26">
        <v>2</v>
      </c>
      <c r="D35" s="26" t="s">
        <v>3</v>
      </c>
      <c r="E35" s="27" t="s">
        <v>3</v>
      </c>
      <c r="F35" s="28" t="s">
        <v>3</v>
      </c>
      <c r="G35" s="29">
        <f>+G36</f>
        <v>100</v>
      </c>
      <c r="H35" s="29">
        <f t="shared" ref="H35:J35" si="15">+H36</f>
        <v>0</v>
      </c>
      <c r="I35" s="29">
        <f t="shared" si="15"/>
        <v>194.7</v>
      </c>
      <c r="J35" s="29">
        <f t="shared" si="15"/>
        <v>0</v>
      </c>
    </row>
    <row r="36" spans="1:11" ht="15.75" x14ac:dyDescent="0.2">
      <c r="A36" s="24" t="s">
        <v>17</v>
      </c>
      <c r="B36" s="25">
        <v>944</v>
      </c>
      <c r="C36" s="26">
        <v>2</v>
      </c>
      <c r="D36" s="26">
        <v>4</v>
      </c>
      <c r="E36" s="27" t="s">
        <v>3</v>
      </c>
      <c r="F36" s="28" t="s">
        <v>3</v>
      </c>
      <c r="G36" s="29">
        <f>+G37</f>
        <v>100</v>
      </c>
      <c r="H36" s="29">
        <f t="shared" ref="H36:J36" si="16">+H37</f>
        <v>0</v>
      </c>
      <c r="I36" s="29">
        <f t="shared" si="16"/>
        <v>194.7</v>
      </c>
      <c r="J36" s="29">
        <f t="shared" si="16"/>
        <v>0</v>
      </c>
    </row>
    <row r="37" spans="1:11" ht="15.75" x14ac:dyDescent="0.2">
      <c r="A37" s="30" t="s">
        <v>6</v>
      </c>
      <c r="B37" s="25">
        <v>944</v>
      </c>
      <c r="C37" s="26">
        <v>2</v>
      </c>
      <c r="D37" s="26">
        <v>4</v>
      </c>
      <c r="E37" s="17">
        <v>9900000000</v>
      </c>
      <c r="F37" s="28" t="s">
        <v>3</v>
      </c>
      <c r="G37" s="29">
        <f>+G38</f>
        <v>100</v>
      </c>
      <c r="H37" s="29">
        <f t="shared" ref="H37:J37" si="17">+H38</f>
        <v>0</v>
      </c>
      <c r="I37" s="29">
        <f t="shared" si="17"/>
        <v>194.7</v>
      </c>
      <c r="J37" s="29">
        <f t="shared" si="17"/>
        <v>0</v>
      </c>
    </row>
    <row r="38" spans="1:11" ht="31.5" x14ac:dyDescent="0.2">
      <c r="A38" s="24" t="s">
        <v>5</v>
      </c>
      <c r="B38" s="25">
        <v>944</v>
      </c>
      <c r="C38" s="26">
        <v>2</v>
      </c>
      <c r="D38" s="26">
        <v>4</v>
      </c>
      <c r="E38" s="17">
        <v>9900000000</v>
      </c>
      <c r="F38" s="28">
        <v>200</v>
      </c>
      <c r="G38" s="29">
        <f>+G39</f>
        <v>100</v>
      </c>
      <c r="H38" s="29">
        <f t="shared" ref="H38:J38" si="18">+H39</f>
        <v>0</v>
      </c>
      <c r="I38" s="29">
        <f t="shared" si="18"/>
        <v>194.7</v>
      </c>
      <c r="J38" s="29">
        <f t="shared" si="18"/>
        <v>0</v>
      </c>
    </row>
    <row r="39" spans="1:11" ht="31.5" x14ac:dyDescent="0.2">
      <c r="A39" s="30" t="s">
        <v>4</v>
      </c>
      <c r="B39" s="25">
        <v>944</v>
      </c>
      <c r="C39" s="26">
        <v>2</v>
      </c>
      <c r="D39" s="26">
        <v>4</v>
      </c>
      <c r="E39" s="17">
        <v>9900000000</v>
      </c>
      <c r="F39" s="28">
        <v>240</v>
      </c>
      <c r="G39" s="29">
        <v>100</v>
      </c>
      <c r="H39" s="29">
        <v>0</v>
      </c>
      <c r="I39" s="29">
        <v>194.7</v>
      </c>
      <c r="J39" s="29">
        <v>0</v>
      </c>
    </row>
    <row r="40" spans="1:11" ht="31.5" x14ac:dyDescent="0.2">
      <c r="A40" s="24" t="s">
        <v>16</v>
      </c>
      <c r="B40" s="25">
        <v>944</v>
      </c>
      <c r="C40" s="26">
        <v>3</v>
      </c>
      <c r="D40" s="26" t="s">
        <v>3</v>
      </c>
      <c r="E40" s="27" t="s">
        <v>3</v>
      </c>
      <c r="F40" s="28" t="s">
        <v>3</v>
      </c>
      <c r="G40" s="29">
        <f>+G41</f>
        <v>64.100000000000009</v>
      </c>
      <c r="H40" s="29">
        <v>0</v>
      </c>
      <c r="I40" s="29">
        <f>+I41</f>
        <v>108.1</v>
      </c>
      <c r="J40" s="29">
        <v>0</v>
      </c>
    </row>
    <row r="41" spans="1:11" ht="31.5" x14ac:dyDescent="0.2">
      <c r="A41" s="30" t="s">
        <v>53</v>
      </c>
      <c r="B41" s="25">
        <v>944</v>
      </c>
      <c r="C41" s="26">
        <v>3</v>
      </c>
      <c r="D41" s="26">
        <v>10</v>
      </c>
      <c r="E41" s="27" t="s">
        <v>3</v>
      </c>
      <c r="F41" s="28" t="s">
        <v>3</v>
      </c>
      <c r="G41" s="29">
        <f>+G42</f>
        <v>64.100000000000009</v>
      </c>
      <c r="H41" s="29">
        <v>0</v>
      </c>
      <c r="I41" s="29">
        <f>+I42</f>
        <v>108.1</v>
      </c>
      <c r="J41" s="29">
        <v>0</v>
      </c>
    </row>
    <row r="42" spans="1:11" ht="15.75" x14ac:dyDescent="0.2">
      <c r="A42" s="24" t="s">
        <v>6</v>
      </c>
      <c r="B42" s="25">
        <v>944</v>
      </c>
      <c r="C42" s="26">
        <v>3</v>
      </c>
      <c r="D42" s="26">
        <v>10</v>
      </c>
      <c r="E42" s="17">
        <v>9900000000</v>
      </c>
      <c r="F42" s="28" t="s">
        <v>3</v>
      </c>
      <c r="G42" s="29">
        <f>+G43</f>
        <v>64.100000000000009</v>
      </c>
      <c r="H42" s="29">
        <v>0</v>
      </c>
      <c r="I42" s="29">
        <f>+I43</f>
        <v>108.1</v>
      </c>
      <c r="J42" s="29">
        <v>0</v>
      </c>
    </row>
    <row r="43" spans="1:11" ht="31.5" x14ac:dyDescent="0.2">
      <c r="A43" s="30" t="s">
        <v>5</v>
      </c>
      <c r="B43" s="25">
        <v>944</v>
      </c>
      <c r="C43" s="26">
        <v>3</v>
      </c>
      <c r="D43" s="26">
        <v>10</v>
      </c>
      <c r="E43" s="17">
        <v>9900000000</v>
      </c>
      <c r="F43" s="28">
        <v>200</v>
      </c>
      <c r="G43" s="29">
        <f>+G44</f>
        <v>64.100000000000009</v>
      </c>
      <c r="H43" s="29">
        <v>0</v>
      </c>
      <c r="I43" s="29">
        <f>+I44</f>
        <v>108.1</v>
      </c>
      <c r="J43" s="29">
        <v>0</v>
      </c>
    </row>
    <row r="44" spans="1:11" ht="31.5" x14ac:dyDescent="0.2">
      <c r="A44" s="30" t="s">
        <v>4</v>
      </c>
      <c r="B44" s="25">
        <v>944</v>
      </c>
      <c r="C44" s="26">
        <v>3</v>
      </c>
      <c r="D44" s="26">
        <v>10</v>
      </c>
      <c r="E44" s="17">
        <v>9900000000</v>
      </c>
      <c r="F44" s="28">
        <v>240</v>
      </c>
      <c r="G44" s="29">
        <f>64.2-0.1</f>
        <v>64.100000000000009</v>
      </c>
      <c r="H44" s="29">
        <v>0</v>
      </c>
      <c r="I44" s="29">
        <v>108.1</v>
      </c>
      <c r="J44" s="29">
        <v>0</v>
      </c>
    </row>
    <row r="45" spans="1:11" ht="15.75" x14ac:dyDescent="0.2">
      <c r="A45" s="30" t="s">
        <v>45</v>
      </c>
      <c r="B45" s="25">
        <v>944</v>
      </c>
      <c r="C45" s="26">
        <v>4</v>
      </c>
      <c r="D45" s="26"/>
      <c r="E45" s="17"/>
      <c r="F45" s="28"/>
      <c r="G45" s="29">
        <f>+G46</f>
        <v>1592.0000000000005</v>
      </c>
      <c r="H45" s="29">
        <f t="shared" ref="H45:J46" si="19">+H46</f>
        <v>0</v>
      </c>
      <c r="I45" s="29">
        <f t="shared" si="19"/>
        <v>5321.1</v>
      </c>
      <c r="J45" s="29">
        <f t="shared" si="19"/>
        <v>0</v>
      </c>
    </row>
    <row r="46" spans="1:11" ht="15.75" x14ac:dyDescent="0.2">
      <c r="A46" s="30" t="s">
        <v>44</v>
      </c>
      <c r="B46" s="25">
        <v>944</v>
      </c>
      <c r="C46" s="26">
        <v>4</v>
      </c>
      <c r="D46" s="26">
        <v>9</v>
      </c>
      <c r="E46" s="17"/>
      <c r="F46" s="28"/>
      <c r="G46" s="29">
        <f>+G47</f>
        <v>1592.0000000000005</v>
      </c>
      <c r="H46" s="29">
        <f t="shared" si="19"/>
        <v>0</v>
      </c>
      <c r="I46" s="29">
        <f t="shared" si="19"/>
        <v>5321.1</v>
      </c>
      <c r="J46" s="29">
        <f t="shared" si="19"/>
        <v>0</v>
      </c>
    </row>
    <row r="47" spans="1:11" ht="47.25" x14ac:dyDescent="0.2">
      <c r="A47" s="30" t="s">
        <v>56</v>
      </c>
      <c r="B47" s="25">
        <v>944</v>
      </c>
      <c r="C47" s="26">
        <v>4</v>
      </c>
      <c r="D47" s="26">
        <v>9</v>
      </c>
      <c r="E47" s="27" t="s">
        <v>55</v>
      </c>
      <c r="F47" s="28"/>
      <c r="G47" s="29">
        <f t="shared" ref="G47:H47" si="20">+G48</f>
        <v>1592.0000000000005</v>
      </c>
      <c r="H47" s="29">
        <f t="shared" si="20"/>
        <v>0</v>
      </c>
      <c r="I47" s="29">
        <f>+I48</f>
        <v>5321.1</v>
      </c>
      <c r="J47" s="29">
        <f>+J48</f>
        <v>0</v>
      </c>
    </row>
    <row r="48" spans="1:11" ht="31.5" x14ac:dyDescent="0.2">
      <c r="A48" s="24" t="s">
        <v>10</v>
      </c>
      <c r="B48" s="25">
        <v>944</v>
      </c>
      <c r="C48" s="26">
        <v>4</v>
      </c>
      <c r="D48" s="26">
        <v>9</v>
      </c>
      <c r="E48" s="27" t="s">
        <v>55</v>
      </c>
      <c r="F48" s="28">
        <v>600</v>
      </c>
      <c r="G48" s="29">
        <f t="shared" ref="G48:H48" si="21">+G49</f>
        <v>1592.0000000000005</v>
      </c>
      <c r="H48" s="29">
        <f t="shared" si="21"/>
        <v>0</v>
      </c>
      <c r="I48" s="29">
        <f>+I49</f>
        <v>5321.1</v>
      </c>
      <c r="J48" s="29">
        <f>+J49</f>
        <v>0</v>
      </c>
    </row>
    <row r="49" spans="1:11" ht="15.75" x14ac:dyDescent="0.2">
      <c r="A49" s="30" t="s">
        <v>43</v>
      </c>
      <c r="B49" s="25">
        <v>944</v>
      </c>
      <c r="C49" s="26">
        <v>4</v>
      </c>
      <c r="D49" s="26">
        <v>9</v>
      </c>
      <c r="E49" s="27" t="s">
        <v>55</v>
      </c>
      <c r="F49" s="28">
        <v>610</v>
      </c>
      <c r="G49" s="29">
        <f>4775.1-3183.1</f>
        <v>1592.0000000000005</v>
      </c>
      <c r="H49" s="29">
        <v>0</v>
      </c>
      <c r="I49" s="29">
        <v>5321.1</v>
      </c>
      <c r="J49" s="29">
        <v>0</v>
      </c>
      <c r="K49" s="6">
        <v>-3183.1</v>
      </c>
    </row>
    <row r="50" spans="1:11" ht="15.75" x14ac:dyDescent="0.2">
      <c r="A50" s="24" t="s">
        <v>15</v>
      </c>
      <c r="B50" s="25">
        <v>944</v>
      </c>
      <c r="C50" s="26">
        <v>5</v>
      </c>
      <c r="D50" s="26" t="s">
        <v>3</v>
      </c>
      <c r="E50" s="27" t="s">
        <v>3</v>
      </c>
      <c r="F50" s="28" t="s">
        <v>3</v>
      </c>
      <c r="G50" s="29">
        <f>+G51</f>
        <v>45855.9</v>
      </c>
      <c r="H50" s="29">
        <f t="shared" ref="H50:J50" si="22">+H51</f>
        <v>11343.9</v>
      </c>
      <c r="I50" s="29">
        <f t="shared" si="22"/>
        <v>35672.800000000003</v>
      </c>
      <c r="J50" s="29">
        <f t="shared" si="22"/>
        <v>0</v>
      </c>
    </row>
    <row r="51" spans="1:11" ht="15.75" x14ac:dyDescent="0.2">
      <c r="A51" s="30" t="s">
        <v>14</v>
      </c>
      <c r="B51" s="25">
        <v>944</v>
      </c>
      <c r="C51" s="26">
        <v>5</v>
      </c>
      <c r="D51" s="26">
        <v>3</v>
      </c>
      <c r="E51" s="27" t="s">
        <v>3</v>
      </c>
      <c r="F51" s="28" t="s">
        <v>3</v>
      </c>
      <c r="G51" s="29">
        <f>+G52+G55</f>
        <v>45855.9</v>
      </c>
      <c r="H51" s="29">
        <f t="shared" ref="H51:J51" si="23">+H52+H55</f>
        <v>11343.9</v>
      </c>
      <c r="I51" s="29">
        <f t="shared" si="23"/>
        <v>35672.800000000003</v>
      </c>
      <c r="J51" s="29">
        <f t="shared" si="23"/>
        <v>0</v>
      </c>
    </row>
    <row r="52" spans="1:11" ht="53.25" customHeight="1" x14ac:dyDescent="0.2">
      <c r="A52" s="30" t="s">
        <v>56</v>
      </c>
      <c r="B52" s="25">
        <v>944</v>
      </c>
      <c r="C52" s="26">
        <v>5</v>
      </c>
      <c r="D52" s="26">
        <v>3</v>
      </c>
      <c r="E52" s="27" t="s">
        <v>55</v>
      </c>
      <c r="F52" s="28"/>
      <c r="G52" s="29">
        <f>+G53</f>
        <v>33912</v>
      </c>
      <c r="H52" s="29">
        <f t="shared" ref="H52:J53" si="24">+H53</f>
        <v>0</v>
      </c>
      <c r="I52" s="29">
        <f t="shared" si="24"/>
        <v>35072.800000000003</v>
      </c>
      <c r="J52" s="29">
        <f t="shared" si="24"/>
        <v>0</v>
      </c>
    </row>
    <row r="53" spans="1:11" ht="31.5" x14ac:dyDescent="0.2">
      <c r="A53" s="24" t="s">
        <v>10</v>
      </c>
      <c r="B53" s="25">
        <v>944</v>
      </c>
      <c r="C53" s="26">
        <v>5</v>
      </c>
      <c r="D53" s="26">
        <v>3</v>
      </c>
      <c r="E53" s="27" t="s">
        <v>55</v>
      </c>
      <c r="F53" s="28">
        <v>600</v>
      </c>
      <c r="G53" s="29">
        <f>+G54</f>
        <v>33912</v>
      </c>
      <c r="H53" s="29">
        <f t="shared" si="24"/>
        <v>0</v>
      </c>
      <c r="I53" s="29">
        <f t="shared" si="24"/>
        <v>35072.800000000003</v>
      </c>
      <c r="J53" s="29">
        <f t="shared" si="24"/>
        <v>0</v>
      </c>
    </row>
    <row r="54" spans="1:11" ht="15.75" x14ac:dyDescent="0.2">
      <c r="A54" s="30" t="s">
        <v>43</v>
      </c>
      <c r="B54" s="25">
        <v>944</v>
      </c>
      <c r="C54" s="26">
        <v>5</v>
      </c>
      <c r="D54" s="26">
        <v>3</v>
      </c>
      <c r="E54" s="27" t="s">
        <v>55</v>
      </c>
      <c r="F54" s="28">
        <v>610</v>
      </c>
      <c r="G54" s="29">
        <f>37400-11438.7-286+572+2981.6+4683.1</f>
        <v>33912</v>
      </c>
      <c r="H54" s="29">
        <v>0</v>
      </c>
      <c r="I54" s="29">
        <f>37400-4762.8+2435.6</f>
        <v>35072.800000000003</v>
      </c>
      <c r="J54" s="29">
        <v>0</v>
      </c>
      <c r="K54" s="6">
        <v>4683.1000000000004</v>
      </c>
    </row>
    <row r="55" spans="1:11" ht="43.5" customHeight="1" x14ac:dyDescent="0.2">
      <c r="A55" s="30" t="s">
        <v>51</v>
      </c>
      <c r="B55" s="25">
        <v>944</v>
      </c>
      <c r="C55" s="26">
        <v>5</v>
      </c>
      <c r="D55" s="26">
        <v>3</v>
      </c>
      <c r="E55" s="27" t="s">
        <v>47</v>
      </c>
      <c r="F55" s="28"/>
      <c r="G55" s="29">
        <f t="shared" ref="G55:H55" si="25">+G56</f>
        <v>11943.9</v>
      </c>
      <c r="H55" s="29">
        <f t="shared" si="25"/>
        <v>11343.9</v>
      </c>
      <c r="I55" s="29">
        <f>+I56</f>
        <v>600</v>
      </c>
      <c r="J55" s="29">
        <f>+J56</f>
        <v>0</v>
      </c>
    </row>
    <row r="56" spans="1:11" ht="31.5" x14ac:dyDescent="0.2">
      <c r="A56" s="24" t="s">
        <v>10</v>
      </c>
      <c r="B56" s="25">
        <v>944</v>
      </c>
      <c r="C56" s="26">
        <v>5</v>
      </c>
      <c r="D56" s="26">
        <v>3</v>
      </c>
      <c r="E56" s="27" t="s">
        <v>47</v>
      </c>
      <c r="F56" s="28">
        <v>600</v>
      </c>
      <c r="G56" s="29">
        <f>+G57</f>
        <v>11943.9</v>
      </c>
      <c r="H56" s="29">
        <f t="shared" ref="H56:J56" si="26">+H57</f>
        <v>11343.9</v>
      </c>
      <c r="I56" s="29">
        <f t="shared" si="26"/>
        <v>600</v>
      </c>
      <c r="J56" s="29">
        <f t="shared" si="26"/>
        <v>0</v>
      </c>
    </row>
    <row r="57" spans="1:11" ht="15.75" x14ac:dyDescent="0.2">
      <c r="A57" s="30" t="s">
        <v>43</v>
      </c>
      <c r="B57" s="25">
        <v>944</v>
      </c>
      <c r="C57" s="26">
        <v>5</v>
      </c>
      <c r="D57" s="26">
        <v>3</v>
      </c>
      <c r="E57" s="27" t="s">
        <v>47</v>
      </c>
      <c r="F57" s="28">
        <v>610</v>
      </c>
      <c r="G57" s="29">
        <f>600+11343.9</f>
        <v>11943.9</v>
      </c>
      <c r="H57" s="29">
        <v>11343.9</v>
      </c>
      <c r="I57" s="29">
        <v>600</v>
      </c>
      <c r="J57" s="29">
        <v>0</v>
      </c>
    </row>
    <row r="58" spans="1:11" ht="15.75" x14ac:dyDescent="0.2">
      <c r="A58" s="30" t="s">
        <v>13</v>
      </c>
      <c r="B58" s="25">
        <v>944</v>
      </c>
      <c r="C58" s="26">
        <v>7</v>
      </c>
      <c r="D58" s="26" t="s">
        <v>3</v>
      </c>
      <c r="E58" s="27" t="s">
        <v>3</v>
      </c>
      <c r="F58" s="28" t="s">
        <v>3</v>
      </c>
      <c r="G58" s="29">
        <f>+G59+G63</f>
        <v>257.39999999999998</v>
      </c>
      <c r="H58" s="29">
        <f t="shared" ref="H58:J58" si="27">+H59+H63</f>
        <v>0</v>
      </c>
      <c r="I58" s="29">
        <f t="shared" si="27"/>
        <v>257.39999999999998</v>
      </c>
      <c r="J58" s="29">
        <f t="shared" si="27"/>
        <v>0</v>
      </c>
    </row>
    <row r="59" spans="1:11" ht="31.5" x14ac:dyDescent="0.2">
      <c r="A59" s="30" t="s">
        <v>57</v>
      </c>
      <c r="B59" s="25">
        <v>944</v>
      </c>
      <c r="C59" s="26">
        <v>7</v>
      </c>
      <c r="D59" s="26">
        <v>5</v>
      </c>
      <c r="E59" s="27"/>
      <c r="F59" s="28"/>
      <c r="G59" s="29">
        <f>+G60</f>
        <v>157.4</v>
      </c>
      <c r="H59" s="29">
        <f t="shared" ref="H59:J59" si="28">+H60</f>
        <v>0</v>
      </c>
      <c r="I59" s="29">
        <f t="shared" si="28"/>
        <v>157.4</v>
      </c>
      <c r="J59" s="29">
        <f t="shared" si="28"/>
        <v>0</v>
      </c>
    </row>
    <row r="60" spans="1:11" ht="21.75" customHeight="1" x14ac:dyDescent="0.2">
      <c r="A60" s="30" t="s">
        <v>6</v>
      </c>
      <c r="B60" s="25">
        <v>944</v>
      </c>
      <c r="C60" s="26">
        <v>7</v>
      </c>
      <c r="D60" s="26">
        <v>5</v>
      </c>
      <c r="E60" s="17">
        <v>9900000000</v>
      </c>
      <c r="F60" s="28"/>
      <c r="G60" s="29">
        <f>+G61</f>
        <v>157.4</v>
      </c>
      <c r="H60" s="29">
        <f t="shared" ref="H60:J60" si="29">+H61</f>
        <v>0</v>
      </c>
      <c r="I60" s="29">
        <f t="shared" si="29"/>
        <v>157.4</v>
      </c>
      <c r="J60" s="29">
        <f t="shared" si="29"/>
        <v>0</v>
      </c>
    </row>
    <row r="61" spans="1:11" ht="33.75" customHeight="1" x14ac:dyDescent="0.2">
      <c r="A61" s="24" t="s">
        <v>5</v>
      </c>
      <c r="B61" s="25">
        <v>944</v>
      </c>
      <c r="C61" s="26">
        <v>7</v>
      </c>
      <c r="D61" s="26">
        <v>5</v>
      </c>
      <c r="E61" s="17">
        <v>9900000000</v>
      </c>
      <c r="F61" s="28">
        <v>200</v>
      </c>
      <c r="G61" s="29">
        <f>+G62</f>
        <v>157.4</v>
      </c>
      <c r="H61" s="29">
        <f t="shared" ref="H61:J61" si="30">+H62</f>
        <v>0</v>
      </c>
      <c r="I61" s="29">
        <f t="shared" si="30"/>
        <v>157.4</v>
      </c>
      <c r="J61" s="29">
        <f t="shared" si="30"/>
        <v>0</v>
      </c>
    </row>
    <row r="62" spans="1:11" ht="42.75" customHeight="1" x14ac:dyDescent="0.2">
      <c r="A62" s="30" t="s">
        <v>4</v>
      </c>
      <c r="B62" s="25">
        <v>944</v>
      </c>
      <c r="C62" s="26">
        <v>7</v>
      </c>
      <c r="D62" s="26">
        <v>5</v>
      </c>
      <c r="E62" s="17">
        <v>9900000000</v>
      </c>
      <c r="F62" s="28">
        <v>240</v>
      </c>
      <c r="G62" s="29">
        <v>157.4</v>
      </c>
      <c r="H62" s="29">
        <v>0</v>
      </c>
      <c r="I62" s="29">
        <v>157.4</v>
      </c>
      <c r="J62" s="29">
        <v>0</v>
      </c>
    </row>
    <row r="63" spans="1:11" ht="15.75" x14ac:dyDescent="0.2">
      <c r="A63" s="24" t="s">
        <v>39</v>
      </c>
      <c r="B63" s="25">
        <v>944</v>
      </c>
      <c r="C63" s="26">
        <v>7</v>
      </c>
      <c r="D63" s="26">
        <v>7</v>
      </c>
      <c r="E63" s="27" t="s">
        <v>3</v>
      </c>
      <c r="F63" s="28" t="s">
        <v>3</v>
      </c>
      <c r="G63" s="29">
        <f>+G64</f>
        <v>100</v>
      </c>
      <c r="H63" s="29">
        <f t="shared" ref="H63:J63" si="31">+H64</f>
        <v>0</v>
      </c>
      <c r="I63" s="29">
        <f t="shared" si="31"/>
        <v>100</v>
      </c>
      <c r="J63" s="29">
        <f t="shared" si="31"/>
        <v>0</v>
      </c>
    </row>
    <row r="64" spans="1:11" ht="15.75" x14ac:dyDescent="0.2">
      <c r="A64" s="30" t="s">
        <v>6</v>
      </c>
      <c r="B64" s="25">
        <v>944</v>
      </c>
      <c r="C64" s="26">
        <v>7</v>
      </c>
      <c r="D64" s="26">
        <v>7</v>
      </c>
      <c r="E64" s="17">
        <v>9900000000</v>
      </c>
      <c r="F64" s="28" t="s">
        <v>3</v>
      </c>
      <c r="G64" s="29">
        <f>+G65</f>
        <v>100</v>
      </c>
      <c r="H64" s="29">
        <f t="shared" ref="H64:J64" si="32">+H65</f>
        <v>0</v>
      </c>
      <c r="I64" s="29">
        <f t="shared" si="32"/>
        <v>100</v>
      </c>
      <c r="J64" s="29">
        <f t="shared" si="32"/>
        <v>0</v>
      </c>
    </row>
    <row r="65" spans="1:10" ht="31.5" x14ac:dyDescent="0.2">
      <c r="A65" s="24" t="s">
        <v>5</v>
      </c>
      <c r="B65" s="25">
        <v>944</v>
      </c>
      <c r="C65" s="26">
        <v>7</v>
      </c>
      <c r="D65" s="26">
        <v>7</v>
      </c>
      <c r="E65" s="17">
        <v>9900000000</v>
      </c>
      <c r="F65" s="28">
        <v>200</v>
      </c>
      <c r="G65" s="29">
        <f>+G66</f>
        <v>100</v>
      </c>
      <c r="H65" s="29">
        <f t="shared" ref="H65:J65" si="33">+H66</f>
        <v>0</v>
      </c>
      <c r="I65" s="29">
        <f t="shared" si="33"/>
        <v>100</v>
      </c>
      <c r="J65" s="29">
        <f t="shared" si="33"/>
        <v>0</v>
      </c>
    </row>
    <row r="66" spans="1:10" ht="37.5" customHeight="1" x14ac:dyDescent="0.2">
      <c r="A66" s="30" t="s">
        <v>4</v>
      </c>
      <c r="B66" s="25">
        <v>944</v>
      </c>
      <c r="C66" s="26">
        <v>7</v>
      </c>
      <c r="D66" s="26">
        <v>7</v>
      </c>
      <c r="E66" s="17">
        <v>9900000000</v>
      </c>
      <c r="F66" s="28">
        <v>240</v>
      </c>
      <c r="G66" s="29">
        <v>100</v>
      </c>
      <c r="H66" s="29">
        <v>0</v>
      </c>
      <c r="I66" s="29">
        <v>100</v>
      </c>
      <c r="J66" s="29">
        <v>0</v>
      </c>
    </row>
    <row r="67" spans="1:10" ht="15.75" x14ac:dyDescent="0.2">
      <c r="A67" s="24" t="s">
        <v>12</v>
      </c>
      <c r="B67" s="25">
        <v>944</v>
      </c>
      <c r="C67" s="26">
        <v>8</v>
      </c>
      <c r="D67" s="26" t="s">
        <v>3</v>
      </c>
      <c r="E67" s="27" t="s">
        <v>3</v>
      </c>
      <c r="F67" s="28" t="s">
        <v>3</v>
      </c>
      <c r="G67" s="29">
        <f>+G68</f>
        <v>500</v>
      </c>
      <c r="H67" s="29">
        <f t="shared" ref="H67:J67" si="34">+H68</f>
        <v>0</v>
      </c>
      <c r="I67" s="29">
        <f t="shared" si="34"/>
        <v>642.1</v>
      </c>
      <c r="J67" s="29">
        <f t="shared" si="34"/>
        <v>0</v>
      </c>
    </row>
    <row r="68" spans="1:10" ht="15.75" x14ac:dyDescent="0.2">
      <c r="A68" s="30" t="s">
        <v>11</v>
      </c>
      <c r="B68" s="25">
        <v>944</v>
      </c>
      <c r="C68" s="26">
        <v>8</v>
      </c>
      <c r="D68" s="26">
        <v>4</v>
      </c>
      <c r="E68" s="27" t="s">
        <v>3</v>
      </c>
      <c r="F68" s="28" t="s">
        <v>3</v>
      </c>
      <c r="G68" s="29">
        <f>+G69</f>
        <v>500</v>
      </c>
      <c r="H68" s="29">
        <f t="shared" ref="H68:J68" si="35">+H69</f>
        <v>0</v>
      </c>
      <c r="I68" s="29">
        <f t="shared" si="35"/>
        <v>642.1</v>
      </c>
      <c r="J68" s="29">
        <f t="shared" si="35"/>
        <v>0</v>
      </c>
    </row>
    <row r="69" spans="1:10" ht="15.75" x14ac:dyDescent="0.2">
      <c r="A69" s="24" t="s">
        <v>6</v>
      </c>
      <c r="B69" s="25">
        <v>944</v>
      </c>
      <c r="C69" s="26">
        <v>8</v>
      </c>
      <c r="D69" s="26">
        <v>4</v>
      </c>
      <c r="E69" s="17">
        <v>9900000000</v>
      </c>
      <c r="F69" s="28" t="s">
        <v>3</v>
      </c>
      <c r="G69" s="29">
        <f>+G70</f>
        <v>500</v>
      </c>
      <c r="H69" s="29">
        <f t="shared" ref="H69:J69" si="36">+H70</f>
        <v>0</v>
      </c>
      <c r="I69" s="29">
        <f t="shared" si="36"/>
        <v>642.1</v>
      </c>
      <c r="J69" s="29">
        <f t="shared" si="36"/>
        <v>0</v>
      </c>
    </row>
    <row r="70" spans="1:10" ht="31.5" x14ac:dyDescent="0.2">
      <c r="A70" s="30" t="s">
        <v>5</v>
      </c>
      <c r="B70" s="25">
        <v>944</v>
      </c>
      <c r="C70" s="26">
        <v>8</v>
      </c>
      <c r="D70" s="26">
        <v>4</v>
      </c>
      <c r="E70" s="17">
        <v>9900000000</v>
      </c>
      <c r="F70" s="28">
        <v>200</v>
      </c>
      <c r="G70" s="29">
        <f>+G71</f>
        <v>500</v>
      </c>
      <c r="H70" s="29">
        <f t="shared" ref="H70:J70" si="37">+H71</f>
        <v>0</v>
      </c>
      <c r="I70" s="29">
        <f t="shared" si="37"/>
        <v>642.1</v>
      </c>
      <c r="J70" s="29">
        <f t="shared" si="37"/>
        <v>0</v>
      </c>
    </row>
    <row r="71" spans="1:10" ht="31.5" x14ac:dyDescent="0.2">
      <c r="A71" s="24" t="s">
        <v>4</v>
      </c>
      <c r="B71" s="25">
        <v>944</v>
      </c>
      <c r="C71" s="26">
        <v>8</v>
      </c>
      <c r="D71" s="26">
        <v>4</v>
      </c>
      <c r="E71" s="17">
        <v>9900000000</v>
      </c>
      <c r="F71" s="28">
        <v>240</v>
      </c>
      <c r="G71" s="29">
        <v>500</v>
      </c>
      <c r="H71" s="29">
        <v>0</v>
      </c>
      <c r="I71" s="29">
        <v>642.1</v>
      </c>
      <c r="J71" s="29">
        <v>0</v>
      </c>
    </row>
    <row r="72" spans="1:10" ht="15.75" x14ac:dyDescent="0.2">
      <c r="A72" s="30" t="s">
        <v>42</v>
      </c>
      <c r="B72" s="25">
        <v>944</v>
      </c>
      <c r="C72" s="26">
        <v>10</v>
      </c>
      <c r="D72" s="26"/>
      <c r="E72" s="17"/>
      <c r="F72" s="28"/>
      <c r="G72" s="29">
        <f>+G73</f>
        <v>84</v>
      </c>
      <c r="H72" s="29">
        <f t="shared" ref="H72:J72" si="38">+H73</f>
        <v>0</v>
      </c>
      <c r="I72" s="29">
        <f t="shared" si="38"/>
        <v>84</v>
      </c>
      <c r="J72" s="29">
        <f t="shared" si="38"/>
        <v>0</v>
      </c>
    </row>
    <row r="73" spans="1:10" ht="15.75" x14ac:dyDescent="0.2">
      <c r="A73" s="30" t="s">
        <v>41</v>
      </c>
      <c r="B73" s="25">
        <v>944</v>
      </c>
      <c r="C73" s="26">
        <v>10</v>
      </c>
      <c r="D73" s="26">
        <v>1</v>
      </c>
      <c r="E73" s="17"/>
      <c r="F73" s="28"/>
      <c r="G73" s="29">
        <f>+G74</f>
        <v>84</v>
      </c>
      <c r="H73" s="29">
        <f t="shared" ref="H73:J73" si="39">+H74</f>
        <v>0</v>
      </c>
      <c r="I73" s="29">
        <f t="shared" si="39"/>
        <v>84</v>
      </c>
      <c r="J73" s="29">
        <f t="shared" si="39"/>
        <v>0</v>
      </c>
    </row>
    <row r="74" spans="1:10" ht="15.75" x14ac:dyDescent="0.2">
      <c r="A74" s="24" t="s">
        <v>6</v>
      </c>
      <c r="B74" s="25">
        <v>944</v>
      </c>
      <c r="C74" s="26">
        <v>10</v>
      </c>
      <c r="D74" s="26">
        <v>1</v>
      </c>
      <c r="E74" s="17">
        <v>9900000000</v>
      </c>
      <c r="F74" s="28"/>
      <c r="G74" s="29">
        <f>+G75</f>
        <v>84</v>
      </c>
      <c r="H74" s="29">
        <f t="shared" ref="H74:J74" si="40">+H75</f>
        <v>0</v>
      </c>
      <c r="I74" s="29">
        <f t="shared" si="40"/>
        <v>84</v>
      </c>
      <c r="J74" s="29">
        <f t="shared" si="40"/>
        <v>0</v>
      </c>
    </row>
    <row r="75" spans="1:10" ht="15.75" x14ac:dyDescent="0.2">
      <c r="A75" s="30" t="s">
        <v>40</v>
      </c>
      <c r="B75" s="25">
        <v>944</v>
      </c>
      <c r="C75" s="26">
        <v>10</v>
      </c>
      <c r="D75" s="26">
        <v>1</v>
      </c>
      <c r="E75" s="17">
        <v>9900000000</v>
      </c>
      <c r="F75" s="28">
        <v>300</v>
      </c>
      <c r="G75" s="29">
        <f>+G76</f>
        <v>84</v>
      </c>
      <c r="H75" s="29">
        <f t="shared" ref="H75:J75" si="41">+H76</f>
        <v>0</v>
      </c>
      <c r="I75" s="29">
        <f t="shared" si="41"/>
        <v>84</v>
      </c>
      <c r="J75" s="29">
        <f t="shared" si="41"/>
        <v>0</v>
      </c>
    </row>
    <row r="76" spans="1:10" ht="31.5" x14ac:dyDescent="0.2">
      <c r="A76" s="30" t="s">
        <v>46</v>
      </c>
      <c r="B76" s="25">
        <v>944</v>
      </c>
      <c r="C76" s="26">
        <v>10</v>
      </c>
      <c r="D76" s="26">
        <v>1</v>
      </c>
      <c r="E76" s="17">
        <v>9900000000</v>
      </c>
      <c r="F76" s="28">
        <v>320</v>
      </c>
      <c r="G76" s="29">
        <v>84</v>
      </c>
      <c r="H76" s="29">
        <v>0</v>
      </c>
      <c r="I76" s="29">
        <v>84</v>
      </c>
      <c r="J76" s="29">
        <v>0</v>
      </c>
    </row>
    <row r="77" spans="1:10" ht="15.75" x14ac:dyDescent="0.2">
      <c r="A77" s="24" t="s">
        <v>9</v>
      </c>
      <c r="B77" s="25">
        <v>944</v>
      </c>
      <c r="C77" s="26">
        <v>11</v>
      </c>
      <c r="D77" s="26" t="s">
        <v>3</v>
      </c>
      <c r="E77" s="27" t="s">
        <v>3</v>
      </c>
      <c r="F77" s="28" t="s">
        <v>3</v>
      </c>
      <c r="G77" s="29">
        <f>+G78</f>
        <v>1300</v>
      </c>
      <c r="H77" s="29">
        <v>0</v>
      </c>
      <c r="I77" s="29">
        <f>+I78</f>
        <v>1300</v>
      </c>
      <c r="J77" s="29">
        <v>0</v>
      </c>
    </row>
    <row r="78" spans="1:10" ht="15.75" x14ac:dyDescent="0.2">
      <c r="A78" s="30" t="s">
        <v>8</v>
      </c>
      <c r="B78" s="25">
        <v>944</v>
      </c>
      <c r="C78" s="26">
        <v>11</v>
      </c>
      <c r="D78" s="26">
        <v>1</v>
      </c>
      <c r="E78" s="27" t="s">
        <v>3</v>
      </c>
      <c r="F78" s="28" t="s">
        <v>3</v>
      </c>
      <c r="G78" s="29">
        <f>+G79</f>
        <v>1300</v>
      </c>
      <c r="H78" s="29">
        <v>0</v>
      </c>
      <c r="I78" s="29">
        <f>+I79</f>
        <v>1300</v>
      </c>
      <c r="J78" s="29">
        <v>0</v>
      </c>
    </row>
    <row r="79" spans="1:10" ht="15.75" x14ac:dyDescent="0.2">
      <c r="A79" s="24" t="s">
        <v>6</v>
      </c>
      <c r="B79" s="25">
        <v>944</v>
      </c>
      <c r="C79" s="26">
        <v>11</v>
      </c>
      <c r="D79" s="26">
        <v>1</v>
      </c>
      <c r="E79" s="17">
        <v>9900000000</v>
      </c>
      <c r="F79" s="28" t="s">
        <v>3</v>
      </c>
      <c r="G79" s="29">
        <f>+G80+G82</f>
        <v>1300</v>
      </c>
      <c r="H79" s="29">
        <v>0</v>
      </c>
      <c r="I79" s="29">
        <f>+I80+I82</f>
        <v>1300</v>
      </c>
      <c r="J79" s="29">
        <v>0</v>
      </c>
    </row>
    <row r="80" spans="1:10" ht="31.5" x14ac:dyDescent="0.2">
      <c r="A80" s="30" t="s">
        <v>5</v>
      </c>
      <c r="B80" s="25">
        <v>944</v>
      </c>
      <c r="C80" s="26">
        <v>11</v>
      </c>
      <c r="D80" s="26">
        <v>1</v>
      </c>
      <c r="E80" s="17">
        <v>9900000000</v>
      </c>
      <c r="F80" s="28">
        <v>200</v>
      </c>
      <c r="G80" s="29">
        <f>+G81</f>
        <v>1172</v>
      </c>
      <c r="H80" s="29">
        <f t="shared" ref="H80:J80" si="42">+H81</f>
        <v>0</v>
      </c>
      <c r="I80" s="29">
        <f t="shared" si="42"/>
        <v>1172</v>
      </c>
      <c r="J80" s="29">
        <f t="shared" si="42"/>
        <v>0</v>
      </c>
    </row>
    <row r="81" spans="1:10" ht="31.5" x14ac:dyDescent="0.2">
      <c r="A81" s="24" t="s">
        <v>4</v>
      </c>
      <c r="B81" s="25">
        <v>944</v>
      </c>
      <c r="C81" s="26">
        <v>11</v>
      </c>
      <c r="D81" s="26">
        <v>1</v>
      </c>
      <c r="E81" s="17">
        <v>9900000000</v>
      </c>
      <c r="F81" s="28">
        <v>240</v>
      </c>
      <c r="G81" s="29">
        <v>1172</v>
      </c>
      <c r="H81" s="29">
        <v>0</v>
      </c>
      <c r="I81" s="29">
        <v>1172</v>
      </c>
      <c r="J81" s="29">
        <v>0</v>
      </c>
    </row>
    <row r="82" spans="1:10" ht="15.75" x14ac:dyDescent="0.2">
      <c r="A82" s="30" t="s">
        <v>7</v>
      </c>
      <c r="B82" s="25">
        <v>944</v>
      </c>
      <c r="C82" s="26">
        <v>11</v>
      </c>
      <c r="D82" s="26">
        <v>1</v>
      </c>
      <c r="E82" s="17">
        <v>9900000000</v>
      </c>
      <c r="F82" s="28">
        <v>800</v>
      </c>
      <c r="G82" s="29">
        <f>+G83</f>
        <v>128</v>
      </c>
      <c r="H82" s="29">
        <f t="shared" ref="H82:J82" si="43">+H83</f>
        <v>0</v>
      </c>
      <c r="I82" s="29">
        <f t="shared" si="43"/>
        <v>128</v>
      </c>
      <c r="J82" s="29">
        <f t="shared" si="43"/>
        <v>0</v>
      </c>
    </row>
    <row r="83" spans="1:10" ht="45.6" customHeight="1" x14ac:dyDescent="0.2">
      <c r="A83" s="24" t="s">
        <v>32</v>
      </c>
      <c r="B83" s="25">
        <v>944</v>
      </c>
      <c r="C83" s="26">
        <v>11</v>
      </c>
      <c r="D83" s="26">
        <v>1</v>
      </c>
      <c r="E83" s="17">
        <v>9900000000</v>
      </c>
      <c r="F83" s="28">
        <v>810</v>
      </c>
      <c r="G83" s="29">
        <v>128</v>
      </c>
      <c r="H83" s="29">
        <v>0</v>
      </c>
      <c r="I83" s="29">
        <v>128</v>
      </c>
      <c r="J83" s="29">
        <v>0</v>
      </c>
    </row>
    <row r="84" spans="1:10" ht="15.75" x14ac:dyDescent="0.25">
      <c r="A84" s="31" t="s">
        <v>2</v>
      </c>
      <c r="B84" s="32"/>
      <c r="C84" s="32"/>
      <c r="D84" s="32"/>
      <c r="E84" s="33"/>
      <c r="F84" s="34"/>
      <c r="G84" s="23">
        <f>+G77+G72+G67+G62+G50+G45+G40+G35+G12+G63</f>
        <v>160925.70000000001</v>
      </c>
      <c r="H84" s="23">
        <f t="shared" ref="H84:J84" si="44">+H77+H72+H67+H62+H50+H45+H40+H35+H12+H63</f>
        <v>11343.9</v>
      </c>
      <c r="I84" s="23">
        <f t="shared" si="44"/>
        <v>152126.6</v>
      </c>
      <c r="J84" s="23">
        <f t="shared" si="44"/>
        <v>0</v>
      </c>
    </row>
    <row r="85" spans="1:10" ht="15.75" x14ac:dyDescent="0.25">
      <c r="A85" s="35" t="s">
        <v>1</v>
      </c>
      <c r="B85" s="35"/>
      <c r="C85" s="35"/>
      <c r="D85" s="35"/>
      <c r="E85" s="35"/>
      <c r="F85" s="35"/>
      <c r="G85" s="35">
        <v>4126.3</v>
      </c>
      <c r="H85" s="35">
        <v>0</v>
      </c>
      <c r="I85" s="35">
        <v>8006.7</v>
      </c>
      <c r="J85" s="35">
        <v>0</v>
      </c>
    </row>
    <row r="86" spans="1:10" ht="15.75" x14ac:dyDescent="0.25">
      <c r="A86" s="36" t="s">
        <v>0</v>
      </c>
      <c r="B86" s="36"/>
      <c r="C86" s="36"/>
      <c r="D86" s="36"/>
      <c r="E86" s="36"/>
      <c r="F86" s="36"/>
      <c r="G86" s="36">
        <f>G85+G84</f>
        <v>165052</v>
      </c>
      <c r="H86" s="36">
        <f>H85+H84</f>
        <v>11343.9</v>
      </c>
      <c r="I86" s="36">
        <f>I85+I84</f>
        <v>160133.30000000002</v>
      </c>
      <c r="J86" s="36">
        <v>0</v>
      </c>
    </row>
    <row r="87" spans="1:10" ht="13.5" customHeight="1" x14ac:dyDescent="0.25">
      <c r="A87" s="37"/>
      <c r="B87" s="37"/>
      <c r="C87" s="37"/>
      <c r="D87" s="37"/>
      <c r="E87" s="37"/>
      <c r="F87" s="37"/>
      <c r="G87" s="1"/>
      <c r="H87" s="1"/>
      <c r="I87" s="1"/>
      <c r="J87" s="1"/>
    </row>
    <row r="88" spans="1:10" ht="13.5" customHeight="1" x14ac:dyDescent="0.2">
      <c r="A88" s="3"/>
      <c r="B88" s="37"/>
      <c r="C88" s="37"/>
      <c r="D88" s="37"/>
      <c r="E88" s="37"/>
      <c r="F88" s="37"/>
      <c r="G88" s="2"/>
      <c r="H88" s="2"/>
      <c r="I88" s="2"/>
      <c r="J88" s="2"/>
    </row>
    <row r="89" spans="1:10" ht="13.5" customHeight="1" x14ac:dyDescent="0.25">
      <c r="A89" s="37"/>
      <c r="B89" s="37"/>
      <c r="C89" s="37"/>
      <c r="D89" s="37"/>
      <c r="E89" s="37"/>
      <c r="F89" s="37"/>
      <c r="G89" s="1"/>
      <c r="H89" s="1"/>
      <c r="I89" s="1"/>
      <c r="J89" s="1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4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Новый_13</vt:lpstr>
      <vt:lpstr>Новый_13!Заголовки_для_печати</vt:lpstr>
      <vt:lpstr>Новый_13!Область_печати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Герасимова Людмила Михайловна</cp:lastModifiedBy>
  <cp:lastPrinted>2021-09-15T07:36:30Z</cp:lastPrinted>
  <dcterms:created xsi:type="dcterms:W3CDTF">2015-08-24T13:03:54Z</dcterms:created>
  <dcterms:modified xsi:type="dcterms:W3CDTF">2021-09-16T05:52:55Z</dcterms:modified>
</cp:coreProperties>
</file>