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5805" activeTab="0"/>
  </bookViews>
  <sheets>
    <sheet name="советский" sheetId="1" r:id="rId1"/>
  </sheets>
  <definedNames>
    <definedName name="_xlnm.Print_Titles" localSheetId="0">'советский'!$3:$5</definedName>
  </definedNames>
  <calcPr fullCalcOnLoad="1"/>
</workbook>
</file>

<file path=xl/sharedStrings.xml><?xml version="1.0" encoding="utf-8"?>
<sst xmlns="http://schemas.openxmlformats.org/spreadsheetml/2006/main" count="53" uniqueCount="40">
  <si>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</si>
  <si>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</si>
  <si>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</si>
  <si>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</si>
  <si>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</si>
  <si>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</si>
  <si>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Демография </t>
  </si>
  <si>
    <t>Занятость населения</t>
  </si>
  <si>
    <t xml:space="preserve">Уровень жизни населения </t>
  </si>
  <si>
    <t xml:space="preserve">в % </t>
  </si>
  <si>
    <t>Промышленное производство (добыча полезных ископаемых,  обрабатывающие производства,  производство и распределение электроэнергии, газа и воды)</t>
  </si>
  <si>
    <t>в % к предыдущему году в сопоставимых ценах</t>
  </si>
  <si>
    <t>тыс. человек</t>
  </si>
  <si>
    <t>млн.рублей</t>
  </si>
  <si>
    <t>Среднегодовая численность официально зарегистрированных безработных граждан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</si>
  <si>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</si>
  <si>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</si>
  <si>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>Потребительский рынок</t>
  </si>
  <si>
    <t>Оборот розничной торговли крупных и средних организаций</t>
  </si>
  <si>
    <t>Объем промышленного производства (товаров, работ и услуг)**</t>
  </si>
  <si>
    <t xml:space="preserve">Индекс потребительских цен*                           декабрь к декабрю  </t>
  </si>
  <si>
    <t xml:space="preserve">2019 год </t>
  </si>
  <si>
    <t xml:space="preserve">*в соответствии со сценарными условиями социально-экономического развития Самарской области на 2017 год и плановый период 2018 и 2019 годов </t>
  </si>
  <si>
    <t xml:space="preserve">  Прогноз</t>
  </si>
  <si>
    <t>базовый</t>
  </si>
  <si>
    <t xml:space="preserve">консервативный </t>
  </si>
  <si>
    <t xml:space="preserve">целевой </t>
  </si>
  <si>
    <t>Индекс физического объёма оборота розничной торговли</t>
  </si>
  <si>
    <t xml:space="preserve">% к предыдущему году </t>
  </si>
  <si>
    <t>индекс дефлятор промышленного производства</t>
  </si>
  <si>
    <t>Е.А.Ахтырская</t>
  </si>
  <si>
    <t>2016 год (факт)</t>
  </si>
  <si>
    <t>2017 год (оценка)</t>
  </si>
  <si>
    <t xml:space="preserve">2018  год  </t>
  </si>
  <si>
    <t xml:space="preserve">2020 год </t>
  </si>
  <si>
    <t>Прогноз социально-экономического развития Советского внутригородского района городского округа Самара на 2018 год и плановый период 2019 и 2020 годов</t>
  </si>
  <si>
    <t>Среднегодовая численность занятых в экономике</t>
  </si>
  <si>
    <t xml:space="preserve"> человек</t>
  </si>
  <si>
    <t>человек</t>
  </si>
  <si>
    <t xml:space="preserve">Руководитель Управления экономики и финансов Администрации
Советского внутригородского района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</si>
</sst>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0" zoomScaleNormal="70" zoomScaleSheetLayoutView="80" zoomScalePageLayoutView="51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1.125" style="0" customWidth="1"/>
    <col min="2" max="2" width="27.375" style="0" customWidth="1"/>
    <col min="3" max="3" width="13.25390625" style="0" customWidth="1"/>
    <col min="4" max="4" width="14.625" style="0" customWidth="1"/>
    <col min="5" max="5" width="15.875" style="0" customWidth="1"/>
    <col min="6" max="6" width="20.625" style="0" customWidth="1"/>
    <col min="7" max="7" width="15.75390625" style="0" customWidth="1"/>
    <col min="8" max="8" width="17.875" style="0" bestFit="1" customWidth="1"/>
    <col min="9" max="9" width="21.25390625" style="0" bestFit="1" customWidth="1"/>
    <col min="10" max="10" width="15.00390625" style="0" customWidth="1"/>
    <col min="11" max="11" width="17.875" style="0" bestFit="1" customWidth="1"/>
    <col min="12" max="12" width="21.25390625" style="0" bestFit="1" customWidth="1"/>
    <col min="13" max="13" width="15.25390625" style="0" customWidth="1"/>
  </cols>
  <sheetData>
    <row r="1" spans="1:13" ht="59.2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3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thickBot="1">
      <c r="A3" s="43" t="s">
        <v>3</v>
      </c>
      <c r="B3" s="43" t="s">
        <v>0</v>
      </c>
      <c r="C3" s="43" t="s">
        <v>31</v>
      </c>
      <c r="D3" s="43" t="s">
        <v>32</v>
      </c>
      <c r="E3" s="45" t="s">
        <v>23</v>
      </c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43"/>
      <c r="B4" s="43"/>
      <c r="C4" s="43"/>
      <c r="D4" s="47"/>
      <c r="E4" s="37" t="s">
        <v>33</v>
      </c>
      <c r="F4" s="38"/>
      <c r="G4" s="39"/>
      <c r="H4" s="37" t="s">
        <v>21</v>
      </c>
      <c r="I4" s="38"/>
      <c r="J4" s="39"/>
      <c r="K4" s="40" t="s">
        <v>34</v>
      </c>
      <c r="L4" s="41"/>
      <c r="M4" s="42"/>
    </row>
    <row r="5" spans="1:13" ht="18.75">
      <c r="A5" s="43"/>
      <c r="B5" s="43"/>
      <c r="C5" s="43"/>
      <c r="D5" s="43"/>
      <c r="E5" s="9" t="s">
        <v>24</v>
      </c>
      <c r="F5" s="10" t="s">
        <v>25</v>
      </c>
      <c r="G5" s="10" t="s">
        <v>26</v>
      </c>
      <c r="H5" s="9" t="s">
        <v>24</v>
      </c>
      <c r="I5" s="10" t="s">
        <v>25</v>
      </c>
      <c r="J5" s="10" t="s">
        <v>26</v>
      </c>
      <c r="K5" s="9" t="s">
        <v>24</v>
      </c>
      <c r="L5" s="10" t="s">
        <v>25</v>
      </c>
      <c r="M5" s="10" t="s">
        <v>26</v>
      </c>
    </row>
    <row r="6" spans="1:13" ht="31.5" customHeight="1">
      <c r="A6" s="48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3"/>
    </row>
    <row r="7" spans="1:13" ht="30.75" customHeight="1">
      <c r="A7" s="31" t="s">
        <v>1</v>
      </c>
      <c r="B7" s="3" t="s">
        <v>12</v>
      </c>
      <c r="C7" s="2">
        <v>173.722</v>
      </c>
      <c r="D7" s="2">
        <v>172</v>
      </c>
      <c r="E7" s="2">
        <f>D7*E8%</f>
        <v>171.82800000000003</v>
      </c>
      <c r="F7" s="2">
        <f>D7*F8%</f>
        <v>170.96800000000002</v>
      </c>
      <c r="G7" s="2">
        <f>E7*G8%</f>
        <v>171.999828</v>
      </c>
      <c r="H7" s="2">
        <f aca="true" t="shared" si="0" ref="H7:M7">E7*H8%</f>
        <v>171.48434400000002</v>
      </c>
      <c r="I7" s="2">
        <f t="shared" si="0"/>
        <v>170.11316000000002</v>
      </c>
      <c r="J7" s="2">
        <f t="shared" si="0"/>
        <v>172.17182782799998</v>
      </c>
      <c r="K7" s="2">
        <f t="shared" si="0"/>
        <v>170.96989096800002</v>
      </c>
      <c r="L7" s="2">
        <f t="shared" si="0"/>
        <v>169.43270736000002</v>
      </c>
      <c r="M7" s="2">
        <f t="shared" si="0"/>
        <v>172.51617148365597</v>
      </c>
    </row>
    <row r="8" spans="1:13" ht="42" customHeight="1">
      <c r="A8" s="31"/>
      <c r="B8" s="3" t="s">
        <v>4</v>
      </c>
      <c r="C8" s="16">
        <f>C7/177.5*100</f>
        <v>97.87154929577466</v>
      </c>
      <c r="D8" s="16">
        <f>D7/C7*100</f>
        <v>99.00876112409482</v>
      </c>
      <c r="E8" s="16">
        <v>99.9</v>
      </c>
      <c r="F8" s="16">
        <v>99.4</v>
      </c>
      <c r="G8" s="16">
        <v>100.1</v>
      </c>
      <c r="H8" s="16">
        <v>99.8</v>
      </c>
      <c r="I8" s="16">
        <v>99.5</v>
      </c>
      <c r="J8" s="16">
        <v>100.1</v>
      </c>
      <c r="K8" s="16">
        <v>99.7</v>
      </c>
      <c r="L8" s="16">
        <v>99.6</v>
      </c>
      <c r="M8" s="16">
        <v>100.2</v>
      </c>
    </row>
    <row r="9" spans="1:13" ht="37.5">
      <c r="A9" s="17" t="s">
        <v>20</v>
      </c>
      <c r="B9" s="1" t="s">
        <v>9</v>
      </c>
      <c r="C9" s="16">
        <v>105.2</v>
      </c>
      <c r="D9" s="16">
        <v>104</v>
      </c>
      <c r="E9" s="2">
        <v>104</v>
      </c>
      <c r="F9" s="2">
        <v>104.3</v>
      </c>
      <c r="G9" s="16">
        <v>104</v>
      </c>
      <c r="H9" s="2">
        <v>104</v>
      </c>
      <c r="I9" s="16">
        <v>104</v>
      </c>
      <c r="J9" s="2">
        <v>104</v>
      </c>
      <c r="K9" s="16">
        <v>104</v>
      </c>
      <c r="L9" s="2">
        <v>104</v>
      </c>
      <c r="M9" s="16">
        <v>104</v>
      </c>
    </row>
    <row r="10" spans="1:13" ht="18.75">
      <c r="A10" s="17" t="s">
        <v>2</v>
      </c>
      <c r="B10" s="1" t="s">
        <v>9</v>
      </c>
      <c r="C10" s="16">
        <v>106.7</v>
      </c>
      <c r="D10" s="16">
        <v>104.1</v>
      </c>
      <c r="E10" s="2">
        <v>104</v>
      </c>
      <c r="F10" s="2">
        <v>104.2</v>
      </c>
      <c r="G10" s="16">
        <v>104</v>
      </c>
      <c r="H10" s="2">
        <v>104</v>
      </c>
      <c r="I10" s="16">
        <v>104</v>
      </c>
      <c r="J10" s="2">
        <v>104</v>
      </c>
      <c r="K10" s="16">
        <v>104</v>
      </c>
      <c r="L10" s="2">
        <v>104</v>
      </c>
      <c r="M10" s="16">
        <v>104</v>
      </c>
    </row>
    <row r="11" spans="1:13" ht="36.7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8"/>
      <c r="M11" s="1"/>
    </row>
    <row r="12" spans="1:13" ht="36.75" customHeight="1">
      <c r="A12" s="29" t="s">
        <v>19</v>
      </c>
      <c r="B12" s="1" t="s">
        <v>13</v>
      </c>
      <c r="C12" s="2">
        <v>30661.5</v>
      </c>
      <c r="D12" s="2">
        <f>C12*D13/100*D14/100</f>
        <v>32875.382946</v>
      </c>
      <c r="E12" s="2">
        <f>D12*E13/100*E14/100</f>
        <v>34806.51581563099</v>
      </c>
      <c r="F12" s="2">
        <f>D12*F13/100*F14/100</f>
        <v>34263.25011244833</v>
      </c>
      <c r="G12" s="2">
        <f aca="true" t="shared" si="1" ref="G12:M12">D12*G13/100*G14/100</f>
        <v>35523.82379612976</v>
      </c>
      <c r="H12" s="2">
        <f t="shared" si="1"/>
        <v>37029.25991561719</v>
      </c>
      <c r="I12" s="2">
        <f t="shared" si="1"/>
        <v>35882.051627261055</v>
      </c>
      <c r="J12" s="2">
        <f t="shared" si="1"/>
        <v>38496.17318079953</v>
      </c>
      <c r="K12" s="2">
        <f t="shared" si="1"/>
        <v>39428.71892888928</v>
      </c>
      <c r="L12" s="2">
        <f t="shared" si="1"/>
        <v>37576.04328458405</v>
      </c>
      <c r="M12" s="2">
        <f t="shared" si="1"/>
        <v>41755.490179325105</v>
      </c>
    </row>
    <row r="13" spans="1:13" ht="64.5" customHeight="1">
      <c r="A13" s="29"/>
      <c r="B13" s="1" t="s">
        <v>29</v>
      </c>
      <c r="C13" s="2">
        <v>102.5</v>
      </c>
      <c r="D13" s="2">
        <v>104.3</v>
      </c>
      <c r="E13" s="2">
        <v>103.9</v>
      </c>
      <c r="F13" s="2">
        <v>103.6</v>
      </c>
      <c r="G13" s="2">
        <v>104</v>
      </c>
      <c r="H13" s="2">
        <v>104.3</v>
      </c>
      <c r="I13" s="2">
        <v>104.1</v>
      </c>
      <c r="J13" s="2">
        <v>104.4</v>
      </c>
      <c r="K13" s="2">
        <v>104.7</v>
      </c>
      <c r="L13" s="2">
        <v>104.2</v>
      </c>
      <c r="M13" s="2">
        <v>104.9</v>
      </c>
    </row>
    <row r="14" spans="1:13" ht="54.75" customHeight="1">
      <c r="A14" s="29"/>
      <c r="B14" s="1" t="s">
        <v>11</v>
      </c>
      <c r="C14" s="18">
        <v>95.9</v>
      </c>
      <c r="D14" s="19">
        <v>102.8</v>
      </c>
      <c r="E14" s="19">
        <v>101.9</v>
      </c>
      <c r="F14" s="19">
        <v>100.6</v>
      </c>
      <c r="G14" s="19">
        <v>103.9</v>
      </c>
      <c r="H14" s="19">
        <v>102</v>
      </c>
      <c r="I14" s="19">
        <v>100.6</v>
      </c>
      <c r="J14" s="19">
        <v>103.8</v>
      </c>
      <c r="K14" s="19">
        <v>101.7</v>
      </c>
      <c r="L14" s="19">
        <v>100.5</v>
      </c>
      <c r="M14" s="19">
        <v>103.4</v>
      </c>
    </row>
    <row r="15" spans="1:13" ht="29.25" customHeight="1">
      <c r="A15" s="25" t="s">
        <v>17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0"/>
      <c r="M15" s="1"/>
    </row>
    <row r="16" spans="1:13" ht="43.5" customHeight="1">
      <c r="A16" s="12" t="s">
        <v>18</v>
      </c>
      <c r="B16" s="1" t="s">
        <v>13</v>
      </c>
      <c r="C16" s="2">
        <v>21331.8</v>
      </c>
      <c r="D16" s="2">
        <f>C16*C17/100</f>
        <v>22270.3992</v>
      </c>
      <c r="E16" s="2">
        <f>D16*E17/100</f>
        <v>22782.618381599998</v>
      </c>
      <c r="F16" s="2">
        <f>D16*F17/100</f>
        <v>22493.103192</v>
      </c>
      <c r="G16" s="2">
        <f aca="true" t="shared" si="2" ref="G16:M16">D16*G17/100</f>
        <v>23161.215168</v>
      </c>
      <c r="H16" s="2">
        <f t="shared" si="2"/>
        <v>23466.096933048</v>
      </c>
      <c r="I16" s="2">
        <f t="shared" si="2"/>
        <v>22808.006636688002</v>
      </c>
      <c r="J16" s="2">
        <f t="shared" si="2"/>
        <v>23925.535268543998</v>
      </c>
      <c r="K16" s="2">
        <f t="shared" si="2"/>
        <v>24146.613744106395</v>
      </c>
      <c r="L16" s="2">
        <f t="shared" si="2"/>
        <v>23309.78278269514</v>
      </c>
      <c r="M16" s="2">
        <f t="shared" si="2"/>
        <v>24691.152397137404</v>
      </c>
    </row>
    <row r="17" spans="1:13" ht="49.5" customHeight="1">
      <c r="A17" s="12" t="s">
        <v>27</v>
      </c>
      <c r="B17" s="1" t="s">
        <v>28</v>
      </c>
      <c r="C17" s="16">
        <v>104.4</v>
      </c>
      <c r="D17" s="16">
        <v>101</v>
      </c>
      <c r="E17" s="2">
        <v>102.3</v>
      </c>
      <c r="F17" s="2">
        <v>101</v>
      </c>
      <c r="G17" s="2">
        <v>104</v>
      </c>
      <c r="H17" s="2">
        <v>103</v>
      </c>
      <c r="I17" s="2">
        <v>101.4</v>
      </c>
      <c r="J17" s="2">
        <v>103.3</v>
      </c>
      <c r="K17" s="16">
        <v>102.9</v>
      </c>
      <c r="L17" s="16">
        <v>102.2</v>
      </c>
      <c r="M17" s="16">
        <v>103.2</v>
      </c>
    </row>
    <row r="18" spans="1:13" ht="38.25" customHeight="1">
      <c r="A18" s="25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0"/>
      <c r="M18" s="1"/>
    </row>
    <row r="19" spans="1:13" ht="37.5" customHeight="1">
      <c r="A19" s="46" t="s">
        <v>14</v>
      </c>
      <c r="B19" s="1" t="s">
        <v>37</v>
      </c>
      <c r="C19" s="15">
        <v>634</v>
      </c>
      <c r="D19" s="15">
        <f>C19*D20/100</f>
        <v>602.3</v>
      </c>
      <c r="E19" s="15">
        <f>D19*E20%</f>
        <v>590.8562999999999</v>
      </c>
      <c r="F19" s="15">
        <f>D19*F20%</f>
        <v>610.1298999999999</v>
      </c>
      <c r="G19" s="15">
        <f>E19*G20%</f>
        <v>560.1317723999999</v>
      </c>
      <c r="H19" s="15">
        <f aca="true" t="shared" si="3" ref="H19:M19">E19*H20%</f>
        <v>581.9934554999999</v>
      </c>
      <c r="I19" s="15">
        <f t="shared" si="3"/>
        <v>609.5197701</v>
      </c>
      <c r="J19" s="15">
        <f t="shared" si="3"/>
        <v>548.3690051796</v>
      </c>
      <c r="K19" s="15">
        <f t="shared" si="3"/>
        <v>565.6976387459998</v>
      </c>
      <c r="L19" s="15">
        <f>I19*L20%</f>
        <v>598.5484142381999</v>
      </c>
      <c r="M19" s="15">
        <f t="shared" si="3"/>
        <v>530.8211970138527</v>
      </c>
    </row>
    <row r="20" spans="1:13" ht="32.25" customHeight="1">
      <c r="A20" s="46"/>
      <c r="B20" s="1" t="s">
        <v>4</v>
      </c>
      <c r="C20" s="20">
        <v>102.3</v>
      </c>
      <c r="D20" s="20">
        <v>95</v>
      </c>
      <c r="E20" s="20">
        <v>98.1</v>
      </c>
      <c r="F20" s="20">
        <v>101.3</v>
      </c>
      <c r="G20" s="20">
        <v>94.8</v>
      </c>
      <c r="H20" s="20">
        <v>98.5</v>
      </c>
      <c r="I20" s="20">
        <v>99.9</v>
      </c>
      <c r="J20" s="20">
        <v>97.9</v>
      </c>
      <c r="K20" s="20">
        <v>97.2</v>
      </c>
      <c r="L20" s="20">
        <v>98.2</v>
      </c>
      <c r="M20" s="20">
        <v>96.8</v>
      </c>
    </row>
    <row r="21" spans="1:13" ht="18.75">
      <c r="A21" s="32" t="s">
        <v>36</v>
      </c>
      <c r="B21" s="1" t="s">
        <v>38</v>
      </c>
      <c r="C21" s="1">
        <v>29809</v>
      </c>
      <c r="D21" s="14">
        <f>C21*D22/100</f>
        <v>30405.18</v>
      </c>
      <c r="E21" s="14">
        <f>D21*E22/100</f>
        <v>31043.68878</v>
      </c>
      <c r="F21" s="14">
        <f>D21*F22/100</f>
        <v>31043.68878</v>
      </c>
      <c r="G21" s="14">
        <f aca="true" t="shared" si="4" ref="G21:M21">D21*G22/100</f>
        <v>31104.49914</v>
      </c>
      <c r="H21" s="14">
        <f t="shared" si="4"/>
        <v>31695.60624438</v>
      </c>
      <c r="I21" s="14">
        <f t="shared" si="4"/>
        <v>31695.60624438</v>
      </c>
      <c r="J21" s="14">
        <f t="shared" si="4"/>
        <v>31788.798121080003</v>
      </c>
      <c r="K21" s="14">
        <f t="shared" si="4"/>
        <v>32044.25791306818</v>
      </c>
      <c r="L21" s="14">
        <f t="shared" si="4"/>
        <v>32044.25791306818</v>
      </c>
      <c r="M21" s="14">
        <f t="shared" si="4"/>
        <v>32488.151679743765</v>
      </c>
    </row>
    <row r="22" spans="1:13" ht="48.75" customHeight="1">
      <c r="A22" s="33"/>
      <c r="B22" s="1" t="s">
        <v>4</v>
      </c>
      <c r="C22" s="1">
        <v>107.7</v>
      </c>
      <c r="D22" s="13">
        <v>102</v>
      </c>
      <c r="E22" s="13">
        <v>102.1</v>
      </c>
      <c r="F22" s="13">
        <v>102.1</v>
      </c>
      <c r="G22" s="13">
        <v>102.3</v>
      </c>
      <c r="H22" s="13">
        <v>102.1</v>
      </c>
      <c r="I22" s="13">
        <v>102.1</v>
      </c>
      <c r="J22" s="13">
        <v>102.2</v>
      </c>
      <c r="K22" s="13">
        <v>101.1</v>
      </c>
      <c r="L22" s="13">
        <v>101.1</v>
      </c>
      <c r="M22" s="13">
        <v>102.2</v>
      </c>
    </row>
    <row r="23" spans="1:13" ht="30.75" customHeight="1">
      <c r="A23" s="25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0"/>
      <c r="M23" s="1"/>
    </row>
    <row r="24" spans="1:13" ht="18.75">
      <c r="A24" s="31" t="s">
        <v>15</v>
      </c>
      <c r="B24" s="3" t="s">
        <v>5</v>
      </c>
      <c r="C24" s="11">
        <v>32972.6</v>
      </c>
      <c r="D24" s="11">
        <f>C24*D25%</f>
        <v>35412.5724</v>
      </c>
      <c r="E24" s="11">
        <f>D24*E25%</f>
        <v>37856.03989559999</v>
      </c>
      <c r="F24" s="11">
        <f>D24*F25%</f>
        <v>37643.564461199996</v>
      </c>
      <c r="G24" s="11">
        <f aca="true" t="shared" si="5" ref="G24:M24">D24*G25%</f>
        <v>38103.92790239999</v>
      </c>
      <c r="H24" s="11">
        <f t="shared" si="5"/>
        <v>40165.25832923159</v>
      </c>
      <c r="I24" s="11">
        <f t="shared" si="5"/>
        <v>39751.6040710272</v>
      </c>
      <c r="J24" s="11">
        <f t="shared" si="5"/>
        <v>40809.30678347039</v>
      </c>
      <c r="K24" s="11">
        <f t="shared" si="5"/>
        <v>42655.50434564395</v>
      </c>
      <c r="L24" s="11">
        <f t="shared" si="5"/>
        <v>42096.94871121781</v>
      </c>
      <c r="M24" s="11">
        <f t="shared" si="5"/>
        <v>43788.38617866373</v>
      </c>
    </row>
    <row r="25" spans="1:13" ht="58.5" customHeight="1">
      <c r="A25" s="31"/>
      <c r="B25" s="3" t="s">
        <v>4</v>
      </c>
      <c r="C25" s="2">
        <v>108.1</v>
      </c>
      <c r="D25" s="2">
        <v>107.4</v>
      </c>
      <c r="E25" s="2">
        <v>106.9</v>
      </c>
      <c r="F25" s="2">
        <v>106.3</v>
      </c>
      <c r="G25" s="2">
        <v>107.6</v>
      </c>
      <c r="H25" s="2">
        <v>106.1</v>
      </c>
      <c r="I25" s="2">
        <v>105.6</v>
      </c>
      <c r="J25" s="2">
        <v>107.1</v>
      </c>
      <c r="K25" s="2">
        <v>106.2</v>
      </c>
      <c r="L25" s="2">
        <v>105.9</v>
      </c>
      <c r="M25" s="2">
        <v>107.3</v>
      </c>
    </row>
    <row r="26" spans="1:13" ht="18.75">
      <c r="A26" s="31" t="s">
        <v>16</v>
      </c>
      <c r="B26" s="3" t="s">
        <v>13</v>
      </c>
      <c r="C26" s="2">
        <v>11794.6</v>
      </c>
      <c r="D26" s="2">
        <f>C26*D27%</f>
        <v>12985.8546</v>
      </c>
      <c r="E26" s="2">
        <f>D26*E27%</f>
        <v>13790.977585200002</v>
      </c>
      <c r="F26" s="2">
        <f>D26*F27%</f>
        <v>13713.062457600001</v>
      </c>
      <c r="G26" s="2">
        <f aca="true" t="shared" si="6" ref="G26:M26">D26*G27%</f>
        <v>13920.836131200002</v>
      </c>
      <c r="H26" s="2">
        <f t="shared" si="6"/>
        <v>14577.063307556402</v>
      </c>
      <c r="I26" s="2">
        <f t="shared" si="6"/>
        <v>14426.141705395201</v>
      </c>
      <c r="J26" s="2">
        <f t="shared" si="6"/>
        <v>14895.294660384003</v>
      </c>
      <c r="K26" s="2">
        <f t="shared" si="6"/>
        <v>15437.110042702232</v>
      </c>
      <c r="L26" s="2">
        <f t="shared" si="6"/>
        <v>15234.005640897332</v>
      </c>
      <c r="M26" s="2">
        <f t="shared" si="6"/>
        <v>15982.651170592035</v>
      </c>
    </row>
    <row r="27" spans="1:13" ht="51" customHeight="1">
      <c r="A27" s="31"/>
      <c r="B27" s="3" t="s">
        <v>4</v>
      </c>
      <c r="C27" s="16">
        <v>116.4</v>
      </c>
      <c r="D27" s="16">
        <v>110.1</v>
      </c>
      <c r="E27" s="2">
        <v>106.2</v>
      </c>
      <c r="F27" s="2">
        <v>105.6</v>
      </c>
      <c r="G27" s="2">
        <v>107.2</v>
      </c>
      <c r="H27" s="2">
        <v>105.7</v>
      </c>
      <c r="I27" s="2">
        <v>105.2</v>
      </c>
      <c r="J27" s="2">
        <v>107</v>
      </c>
      <c r="K27" s="2">
        <v>105.9</v>
      </c>
      <c r="L27" s="2">
        <v>105.6</v>
      </c>
      <c r="M27" s="2">
        <v>107.3</v>
      </c>
    </row>
    <row r="28" spans="1:13" ht="26.25" customHeight="1">
      <c r="A28" s="35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"/>
    </row>
    <row r="29" ht="39" customHeight="1">
      <c r="A29" s="6"/>
    </row>
    <row r="30" spans="1:13" ht="73.5" customHeight="1">
      <c r="A30" s="21" t="s">
        <v>39</v>
      </c>
      <c r="B30" s="22"/>
      <c r="C30" s="22"/>
      <c r="D30" s="5"/>
      <c r="E30" s="4"/>
      <c r="F30" s="4"/>
      <c r="G30" s="4"/>
      <c r="H30" s="4"/>
      <c r="I30" s="23" t="s">
        <v>30</v>
      </c>
      <c r="J30" s="23"/>
      <c r="K30" s="24"/>
      <c r="L30" s="24"/>
      <c r="M30" s="7"/>
    </row>
    <row r="31" ht="26.25" customHeight="1"/>
  </sheetData>
  <sheetProtection/>
  <protectedRanges>
    <protectedRange password="CF7A" sqref="B7 B19 B21" name="Диапазон4_8"/>
  </protectedRanges>
  <mergeCells count="24">
    <mergeCell ref="D3:D5"/>
    <mergeCell ref="H4:J4"/>
    <mergeCell ref="A6:L6"/>
    <mergeCell ref="A7:A8"/>
    <mergeCell ref="A1:M1"/>
    <mergeCell ref="A28:L28"/>
    <mergeCell ref="E4:G4"/>
    <mergeCell ref="K4:M4"/>
    <mergeCell ref="C3:C5"/>
    <mergeCell ref="A2:M2"/>
    <mergeCell ref="E3:M3"/>
    <mergeCell ref="A3:A5"/>
    <mergeCell ref="B3:B5"/>
    <mergeCell ref="A19:A20"/>
    <mergeCell ref="A30:C30"/>
    <mergeCell ref="I30:L30"/>
    <mergeCell ref="A11:L11"/>
    <mergeCell ref="A12:A14"/>
    <mergeCell ref="A15:L15"/>
    <mergeCell ref="A18:L18"/>
    <mergeCell ref="A26:A27"/>
    <mergeCell ref="A21:A22"/>
    <mergeCell ref="A23:L23"/>
    <mergeCell ref="A24:A25"/>
  </mergeCells>
  <printOptions/>
  <pageMargins left="0.5118110236220472" right="0.1968503937007874" top="0.7480314960629921" bottom="0.35433070866141736" header="0.31496062992125984" footer="0.31496062992125984"/>
  <pageSetup fitToHeight="0" horizontalDpi="600" verticalDpi="600" orientation="landscape" paperSize="9" scale="5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Руднев Александр Витальевич</cp:lastModifiedBy>
  <cp:lastPrinted>2017-10-27T11:27:34Z</cp:lastPrinted>
  <dcterms:created xsi:type="dcterms:W3CDTF">2002-10-23T09:51:20Z</dcterms:created>
  <dcterms:modified xsi:type="dcterms:W3CDTF">2017-11-01T10:42:02Z</dcterms:modified>
  <cp:category/>
  <cp:version/>
  <cp:contentType/>
  <cp:contentStatus/>
</cp:coreProperties>
</file>